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Sborník ÚOŽI" sheetId="2" r:id="rId2"/>
    <sheet name="02 - ÚRS" sheetId="3" r:id="rId3"/>
    <sheet name="03 - VON" sheetId="4" r:id="rId4"/>
    <sheet name="Pokyny pro vyplnění" sheetId="5" r:id="rId5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'01 - Sborník ÚOŽI'!$C$85:$K$242</definedName>
    <definedName name="_xlnm.Print_Area" localSheetId="1">'01 - Sborník ÚOŽI'!$C$4:$J$41,'01 - Sborník ÚOŽI'!$C$47:$J$65,'01 - Sborník ÚOŽI'!$C$71:$K$242</definedName>
    <definedName name="_xlnm.Print_Titles" localSheetId="1">'01 - Sborník ÚOŽI'!$85:$85</definedName>
    <definedName name="_xlnm._FilterDatabase" localSheetId="2" hidden="1">'02 - ÚRS'!$C$85:$K$91</definedName>
    <definedName name="_xlnm.Print_Area" localSheetId="2">'02 - ÚRS'!$C$4:$J$41,'02 - ÚRS'!$C$47:$J$65,'02 - ÚRS'!$C$71:$K$91</definedName>
    <definedName name="_xlnm.Print_Titles" localSheetId="2">'02 - ÚRS'!$85:$85</definedName>
    <definedName name="_xlnm._FilterDatabase" localSheetId="3" hidden="1">'03 - VON'!$C$85:$K$92</definedName>
    <definedName name="_xlnm.Print_Area" localSheetId="3">'03 - VON'!$C$4:$J$41,'03 - VON'!$C$47:$J$65,'03 - VON'!$C$71:$K$92</definedName>
    <definedName name="_xlnm.Print_Titles" localSheetId="3">'03 - VON'!$85:$85</definedName>
  </definedNames>
  <calcPr/>
</workbook>
</file>

<file path=xl/calcChain.xml><?xml version="1.0" encoding="utf-8"?>
<calcChain xmlns="http://schemas.openxmlformats.org/spreadsheetml/2006/main">
  <c i="4" l="1" r="J39"/>
  <c r="J38"/>
  <c i="1" r="AY58"/>
  <c i="4" r="J37"/>
  <c i="1" r="AX58"/>
  <c i="4"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F82"/>
  <c r="F80"/>
  <c r="E78"/>
  <c r="J59"/>
  <c r="F58"/>
  <c r="F56"/>
  <c r="E54"/>
  <c r="J23"/>
  <c r="E23"/>
  <c r="J82"/>
  <c r="J22"/>
  <c r="J20"/>
  <c r="E20"/>
  <c r="F59"/>
  <c r="J19"/>
  <c r="J14"/>
  <c r="J56"/>
  <c r="E7"/>
  <c r="E50"/>
  <c i="3" r="J39"/>
  <c r="J38"/>
  <c i="1" r="AY57"/>
  <c i="3" r="J37"/>
  <c i="1" r="AX57"/>
  <c i="3" r="BI90"/>
  <c r="BH90"/>
  <c r="BG90"/>
  <c r="BF90"/>
  <c r="T90"/>
  <c r="R90"/>
  <c r="P90"/>
  <c r="BI88"/>
  <c r="BH88"/>
  <c r="BG88"/>
  <c r="BF88"/>
  <c r="T88"/>
  <c r="R88"/>
  <c r="P88"/>
  <c r="J83"/>
  <c r="F82"/>
  <c r="F80"/>
  <c r="E78"/>
  <c r="J59"/>
  <c r="F58"/>
  <c r="F56"/>
  <c r="E54"/>
  <c r="J23"/>
  <c r="E23"/>
  <c r="J82"/>
  <c r="J22"/>
  <c r="J20"/>
  <c r="E20"/>
  <c r="F83"/>
  <c r="J19"/>
  <c r="J14"/>
  <c r="J80"/>
  <c r="E7"/>
  <c r="E74"/>
  <c i="2" r="J39"/>
  <c r="J38"/>
  <c i="1" r="AY56"/>
  <c i="2" r="J37"/>
  <c i="1" r="AX56"/>
  <c i="2"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5"/>
  <c r="BH175"/>
  <c r="BG175"/>
  <c r="BF175"/>
  <c r="T175"/>
  <c r="R175"/>
  <c r="P175"/>
  <c r="BI171"/>
  <c r="BH171"/>
  <c r="BG171"/>
  <c r="BF171"/>
  <c r="T171"/>
  <c r="R171"/>
  <c r="P171"/>
  <c r="BI170"/>
  <c r="BH170"/>
  <c r="BG170"/>
  <c r="BF170"/>
  <c r="T170"/>
  <c r="R170"/>
  <c r="P170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21"/>
  <c r="BH121"/>
  <c r="BG121"/>
  <c r="BF121"/>
  <c r="T121"/>
  <c r="R121"/>
  <c r="P121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91"/>
  <c r="BH91"/>
  <c r="BG91"/>
  <c r="BF91"/>
  <c r="T91"/>
  <c r="R91"/>
  <c r="P91"/>
  <c r="BI88"/>
  <c r="BH88"/>
  <c r="BG88"/>
  <c r="BF88"/>
  <c r="T88"/>
  <c r="R88"/>
  <c r="P88"/>
  <c r="J83"/>
  <c r="F82"/>
  <c r="F80"/>
  <c r="E78"/>
  <c r="J59"/>
  <c r="F58"/>
  <c r="F56"/>
  <c r="E54"/>
  <c r="J23"/>
  <c r="E23"/>
  <c r="J82"/>
  <c r="J22"/>
  <c r="J20"/>
  <c r="E20"/>
  <c r="F83"/>
  <c r="J19"/>
  <c r="J14"/>
  <c r="J56"/>
  <c r="E7"/>
  <c r="E74"/>
  <c i="1" r="L50"/>
  <c r="AM50"/>
  <c r="AM49"/>
  <c r="L49"/>
  <c r="AM47"/>
  <c r="L47"/>
  <c r="L45"/>
  <c r="L44"/>
  <c i="2" r="J216"/>
  <c r="J154"/>
  <c r="J171"/>
  <c r="F36"/>
  <c r="J217"/>
  <c r="J165"/>
  <c r="J163"/>
  <c r="BK159"/>
  <c r="J91"/>
  <c r="BK116"/>
  <c r="J196"/>
  <c r="BK122"/>
  <c r="J142"/>
  <c r="J208"/>
  <c r="J151"/>
  <c r="BK208"/>
  <c i="3" r="F36"/>
  <c i="4" r="BK89"/>
  <c i="2" r="BK215"/>
  <c r="BK201"/>
  <c r="BK240"/>
  <c r="BK175"/>
  <c r="J227"/>
  <c r="BK157"/>
  <c r="J240"/>
  <c r="BK104"/>
  <c r="BK205"/>
  <c r="J188"/>
  <c r="BK151"/>
  <c r="J95"/>
  <c r="J138"/>
  <c r="BK211"/>
  <c r="J164"/>
  <c r="BK242"/>
  <c r="J192"/>
  <c i="3" r="F38"/>
  <c i="4" r="J90"/>
  <c i="2" r="BK214"/>
  <c r="J98"/>
  <c r="BK195"/>
  <c r="J159"/>
  <c r="BK121"/>
  <c r="BK138"/>
  <c r="BK236"/>
  <c r="BK95"/>
  <c r="J195"/>
  <c i="3" r="J88"/>
  <c i="4" r="J89"/>
  <c i="2" r="BK221"/>
  <c r="J211"/>
  <c r="J200"/>
  <c r="BK164"/>
  <c r="J115"/>
  <c r="BK142"/>
  <c r="BK101"/>
  <c r="J104"/>
  <c r="BK98"/>
  <c r="J202"/>
  <c r="J175"/>
  <c r="BK117"/>
  <c r="J157"/>
  <c r="BK216"/>
  <c r="BK158"/>
  <c r="J224"/>
  <c r="F37"/>
  <c r="J130"/>
  <c r="J126"/>
  <c r="J228"/>
  <c r="J88"/>
  <c r="J184"/>
  <c r="BK111"/>
  <c r="J121"/>
  <c r="J214"/>
  <c r="J170"/>
  <c i="1" r="AS55"/>
  <c i="3" r="J90"/>
  <c i="4" r="J88"/>
  <c r="BK88"/>
  <c i="2" r="BK228"/>
  <c r="J198"/>
  <c r="J146"/>
  <c r="J92"/>
  <c r="J107"/>
  <c r="BK166"/>
  <c r="BK198"/>
  <c r="BK165"/>
  <c r="J116"/>
  <c r="J166"/>
  <c r="J218"/>
  <c r="BK192"/>
  <c r="BK130"/>
  <c r="J221"/>
  <c r="BK180"/>
  <c i="3" r="F37"/>
  <c i="2" r="J205"/>
  <c r="BK196"/>
  <c r="J111"/>
  <c r="J158"/>
  <c r="J122"/>
  <c r="J160"/>
  <c r="BK200"/>
  <c r="BK163"/>
  <c r="BK227"/>
  <c r="J215"/>
  <c r="BK115"/>
  <c r="BK210"/>
  <c r="BK176"/>
  <c i="3" r="F39"/>
  <c i="4" r="J92"/>
  <c i="2" r="BK160"/>
  <c r="BK134"/>
  <c r="BK146"/>
  <c r="J176"/>
  <c r="J101"/>
  <c r="BK217"/>
  <c r="BK91"/>
  <c i="3" r="BK88"/>
  <c i="4" r="J91"/>
  <c i="2" r="J236"/>
  <c r="J209"/>
  <c r="J149"/>
  <c r="BK241"/>
  <c r="BK170"/>
  <c r="F38"/>
  <c i="3" r="J36"/>
  <c i="2" r="BK224"/>
  <c r="BK171"/>
  <c r="J134"/>
  <c r="BK184"/>
  <c r="BK209"/>
  <c r="BK202"/>
  <c r="J36"/>
  <c r="BK154"/>
  <c i="4" r="BK90"/>
  <c i="2" r="J242"/>
  <c r="BK218"/>
  <c r="J210"/>
  <c r="BK197"/>
  <c r="BK126"/>
  <c r="J241"/>
  <c r="J180"/>
  <c r="BK88"/>
  <c r="J232"/>
  <c r="BK232"/>
  <c r="J197"/>
  <c r="BK149"/>
  <c r="BK92"/>
  <c r="BK107"/>
  <c r="J201"/>
  <c r="J117"/>
  <c r="BK188"/>
  <c i="3" r="BK90"/>
  <c i="4" r="BK91"/>
  <c r="BK92"/>
  <c i="2" r="F39"/>
  <c i="3" l="1" r="R87"/>
  <c r="R86"/>
  <c i="2" r="BK87"/>
  <c r="BK86"/>
  <c r="J86"/>
  <c i="3" r="P87"/>
  <c r="P86"/>
  <c i="1" r="AU57"/>
  <c i="2" r="T87"/>
  <c r="T86"/>
  <c r="R87"/>
  <c r="R86"/>
  <c i="3" r="BK87"/>
  <c r="J87"/>
  <c r="J64"/>
  <c r="T87"/>
  <c r="T86"/>
  <c i="4" r="BK87"/>
  <c r="J87"/>
  <c r="J64"/>
  <c r="P87"/>
  <c r="P86"/>
  <c i="1" r="AU58"/>
  <c i="4" r="R87"/>
  <c r="R86"/>
  <c i="2" r="P87"/>
  <c r="P86"/>
  <c i="1" r="AU56"/>
  <c i="4" r="T87"/>
  <c r="T86"/>
  <c r="F83"/>
  <c r="E74"/>
  <c r="BE89"/>
  <c r="J80"/>
  <c i="3" r="BK86"/>
  <c r="J86"/>
  <c i="4" r="J58"/>
  <c r="BE88"/>
  <c r="BE90"/>
  <c r="BE91"/>
  <c r="BE92"/>
  <c i="3" r="J56"/>
  <c r="F59"/>
  <c r="BE88"/>
  <c r="E50"/>
  <c r="J58"/>
  <c r="BE90"/>
  <c i="1" r="BA57"/>
  <c r="BC57"/>
  <c r="BB57"/>
  <c r="AW57"/>
  <c r="BD57"/>
  <c i="2" r="BE146"/>
  <c r="BE157"/>
  <c r="BE160"/>
  <c r="BE175"/>
  <c r="BE192"/>
  <c r="BE196"/>
  <c r="BE200"/>
  <c r="BE95"/>
  <c r="BE165"/>
  <c r="BE197"/>
  <c r="BE198"/>
  <c r="BE201"/>
  <c r="BE202"/>
  <c r="BE205"/>
  <c r="BE210"/>
  <c r="BE215"/>
  <c r="BE216"/>
  <c r="BE218"/>
  <c r="BE221"/>
  <c r="BE224"/>
  <c i="1" r="BC56"/>
  <c i="2" r="F59"/>
  <c r="J80"/>
  <c r="BE101"/>
  <c r="BE111"/>
  <c r="BE126"/>
  <c r="BE159"/>
  <c r="BE164"/>
  <c i="1" r="BA56"/>
  <c i="2" r="E50"/>
  <c r="BE170"/>
  <c r="BE180"/>
  <c r="BE184"/>
  <c r="BE208"/>
  <c r="BE91"/>
  <c r="BE130"/>
  <c r="BE138"/>
  <c r="BE158"/>
  <c r="BE232"/>
  <c r="BE236"/>
  <c r="BE242"/>
  <c i="1" r="AW56"/>
  <c i="2" r="BE117"/>
  <c r="BE142"/>
  <c r="BE107"/>
  <c r="BE149"/>
  <c r="BE163"/>
  <c r="BE228"/>
  <c r="J58"/>
  <c r="BE98"/>
  <c r="BE104"/>
  <c r="BE115"/>
  <c r="BE116"/>
  <c r="BE134"/>
  <c r="BE151"/>
  <c r="BE154"/>
  <c r="BE171"/>
  <c r="BE176"/>
  <c r="BE240"/>
  <c r="BE241"/>
  <c i="1" r="BB56"/>
  <c i="2" r="BE88"/>
  <c r="BE92"/>
  <c r="BE121"/>
  <c r="BE122"/>
  <c r="BE166"/>
  <c r="BE188"/>
  <c r="BE195"/>
  <c r="BE209"/>
  <c r="BE211"/>
  <c r="BE214"/>
  <c r="BE217"/>
  <c r="BE227"/>
  <c i="1" r="BD56"/>
  <c r="AS54"/>
  <c i="2" r="J32"/>
  <c i="3" r="J32"/>
  <c i="4" r="F36"/>
  <c i="1" r="BA58"/>
  <c r="BA55"/>
  <c r="AW55"/>
  <c i="4" r="F37"/>
  <c i="1" r="BB58"/>
  <c r="BB55"/>
  <c r="AX55"/>
  <c i="4" r="J36"/>
  <c i="1" r="AW58"/>
  <c i="4" r="F39"/>
  <c i="1" r="BD58"/>
  <c r="BD55"/>
  <c r="BD54"/>
  <c r="W33"/>
  <c i="4" r="F38"/>
  <c i="1" r="BC58"/>
  <c r="BC55"/>
  <c r="AY55"/>
  <c i="2" l="1" r="J87"/>
  <c r="J64"/>
  <c r="J63"/>
  <c i="1" r="AG56"/>
  <c i="4" r="BK86"/>
  <c r="J86"/>
  <c i="1" r="AG57"/>
  <c i="3" r="J63"/>
  <c i="1" r="AU55"/>
  <c r="AU54"/>
  <c r="BA54"/>
  <c r="AW54"/>
  <c r="AK30"/>
  <c r="BB54"/>
  <c r="AX54"/>
  <c i="2" r="F35"/>
  <c i="1" r="AZ56"/>
  <c i="4" r="J32"/>
  <c i="1" r="AG58"/>
  <c r="AG55"/>
  <c r="AG54"/>
  <c i="3" r="F35"/>
  <c i="1" r="AZ57"/>
  <c i="4" r="J35"/>
  <c i="1" r="AV58"/>
  <c r="AT58"/>
  <c r="AN58"/>
  <c i="2" r="J35"/>
  <c i="1" r="AV56"/>
  <c r="AT56"/>
  <c r="AN56"/>
  <c i="3" r="J35"/>
  <c i="1" r="AV57"/>
  <c r="AT57"/>
  <c r="AN57"/>
  <c r="BC54"/>
  <c r="AY54"/>
  <c i="4" r="F35"/>
  <c i="1" r="AZ58"/>
  <c i="4" l="1" r="J63"/>
  <c r="J41"/>
  <c i="3" r="J41"/>
  <c i="2" r="J41"/>
  <c i="1" r="AZ55"/>
  <c r="AV55"/>
  <c r="AT55"/>
  <c r="AN55"/>
  <c r="W32"/>
  <c r="W31"/>
  <c r="AK26"/>
  <c r="W30"/>
  <c l="1" r="AZ54"/>
  <c r="AV54"/>
  <c r="AK29"/>
  <c r="AK35"/>
  <c l="1"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<sst xmlns="http://schemas.openxmlformats.org/spreadsheetml/2006/main">
  <si>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</si>
  <si>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</si>
  <si>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</si>
  <si>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</si>
  <si>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</si>
  <si>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{6259c448-7e60-4bc8-b77e-72b777a6002b}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</si>
  <si>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</si>
  <si>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</si>
  <si>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</si>
  <si>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</si>
  <si>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</si>
  <si>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</si>
  <si>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</si>
  <si>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</si>
  <si>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20230322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</si>
  <si>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</si>
  <si>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</si>
  <si>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Odstranění důlní škody Louky nad Olší -Karviná km 326,218 - 328,664 - zabezpečovací zařízení</t>
  </si>
  <si>
    <t>KSO:</t>
  </si>
  <si>
    <t>824</t>
  </si>
  <si>
    <t>CC-CZ:</t>
  </si>
  <si>
    <t/>
  </si>
  <si>
    <t>Místo:</t>
  </si>
  <si>
    <t>2. kol.Louky nad Olší - Karviná hl.n.</t>
  </si>
  <si>
    <t>Datum:</t>
  </si>
  <si>
    <t>22. 3. 2023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</si>
  <si>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</si>
  <si>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</si>
  <si>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</si>
  <si>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</si>
  <si>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</si>
  <si>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</si>
  <si>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</si>
  <si>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</si>
  <si>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</si>
  <si>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</si>
  <si>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</si>
  <si>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</si>
  <si>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</si>
  <si>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</si>
  <si>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</si>
  <si>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</si>
  <si>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</si>
  <si>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</si>
  <si>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</si>
  <si>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</si>
  <si>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</si>
  <si>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</si>
  <si>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</si>
  <si>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</si>
  <si>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</si>
  <si>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</si>
  <si>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</si>
  <si>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</si>
  <si>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</si>
  <si>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</si>
  <si>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</si>
  <si>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</si>
  <si>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</si>
  <si>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</si>
  <si>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</si>
  <si>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</si>
  <si>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</si>
  <si>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</si>
  <si>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</si>
  <si>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</si>
  <si>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</si>
  <si>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</si>
  <si>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</si>
  <si>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</si>
  <si>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</si>
  <si>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</si>
  <si>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</si>
  <si>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</si>
  <si>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</si>
  <si>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</si>
  <si>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</si>
  <si>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PS 01</t>
  </si>
  <si>
    <t>Zabezpečovací zařízení</t>
  </si>
  <si>
    <t>STA</t>
  </si>
  <si>
    <t>1</t>
  </si>
  <si>
    <t>{ccf85778-9266-4c7f-a7ec-20c5b5b50867}</t>
  </si>
  <si>
    <t>2</t>
  </si>
  <si>
    <t>/</t>
  </si>
  <si>
    <t>01</t>
  </si>
  <si>
    <t>Sborník ÚOŽI</t>
  </si>
  <si>
    <t>Soupis</t>
  </si>
  <si>
    <t>{a841ec54-91cd-4c9b-99bc-d9d5840fe677}</t>
  </si>
  <si>
    <t>02</t>
  </si>
  <si>
    <t>ÚRS</t>
  </si>
  <si>
    <t>{d1937746-eee0-4f1d-8242-b4f41fa853c8}</t>
  </si>
  <si>
    <t>03</t>
  </si>
  <si>
    <t>VON</t>
  </si>
  <si>
    <t>{3d79e070-b7ee-4bf2-9481-d9381d9a71de}</t>
  </si>
  <si>
    <t>KRYCÍ LIST SOUPISU PRACÍ</t>
  </si>
  <si>
    <t>Objekt:</t>
  </si>
  <si>
    <t>PS 01 - Zabezpečovací zařízení</t>
  </si>
  <si>
    <t>Soupis:</t>
  </si>
  <si>
    <t>01 - Sborník ÚOŽI</t>
  </si>
  <si>
    <t>2.kol. Louky nad Olší - Karviná hl.n.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</si>
  <si>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</si>
  <si>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</si>
  <si>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</si>
  <si>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</si>
  <si>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</si>
  <si>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</si>
  <si>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</si>
  <si>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</si>
  <si>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</si>
  <si>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</si>
  <si>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</si>
  <si>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</si>
  <si>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</si>
  <si>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</si>
  <si>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</si>
  <si>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</si>
  <si>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</si>
  <si>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</si>
  <si>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</si>
  <si>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</si>
  <si>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</si>
  <si>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</si>
  <si>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</si>
  <si>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5914115310</t>
  </si>
  <si>
    <t>Demontáž nástupištních desek Sudop K (KD,KS) 145. Poznámka: 1. V cenách jsou započteny náklady na snesení, uložení nebo naložení na dopravní prostředek a uložení na úložišti.</t>
  </si>
  <si>
    <t>kus</t>
  </si>
  <si>
    <t>Sborník UOŽI 01 2023</t>
  </si>
  <si>
    <t>1772131863</t>
  </si>
  <si>
    <t>VV</t>
  </si>
  <si>
    <t>11"3xpřestavník a 8xST</t>
  </si>
  <si>
    <t>Součet</t>
  </si>
  <si>
    <t>5914125010</t>
  </si>
  <si>
    <t>Montáž nástupištních desek Sudop K (KD,KS) 145. Poznámka: 1. V cenách jsou započteny náklady na manipulaci a montáž desek podle vzorového listu. 2. V cenách nejsou obsaženy náklady na dodávku materiálu.</t>
  </si>
  <si>
    <t>m</t>
  </si>
  <si>
    <t>-681986638</t>
  </si>
  <si>
    <t>3</t>
  </si>
  <si>
    <t>7590713022</t>
  </si>
  <si>
    <t>Repase světelného návěstidla demontáž a montáž návěstidla trpasličího na plastový základ TZN se 2 svítilnami - s náhradou plastových dílů, bez ukončení a zapojení zemního kabelu</t>
  </si>
  <si>
    <t>837834246</t>
  </si>
  <si>
    <t>2" Se19,Se22</t>
  </si>
  <si>
    <t>7590713009</t>
  </si>
  <si>
    <t>Repase světelného návěstidla demontáž a montáž návěstidla jednostranného se 2 svítilnami - s náhradou plastových dílů, bez ukončení a zapojení zemního kabelu</t>
  </si>
  <si>
    <t>-1108067656</t>
  </si>
  <si>
    <t>1"Se26</t>
  </si>
  <si>
    <t>5</t>
  </si>
  <si>
    <t>7590713012</t>
  </si>
  <si>
    <t>Repase světelného návěstidla demontáž a montáž návěstidla oboustranného se 3 svítilnami - s náhradou plastových dílů, bez ukončení a zapojení zemního kabelu</t>
  </si>
  <si>
    <t>-1663631543</t>
  </si>
  <si>
    <t>2"2-8280/2-3281, 2-3294/2-3293</t>
  </si>
  <si>
    <t>6</t>
  </si>
  <si>
    <t>7590525710</t>
  </si>
  <si>
    <t>Montáž ukončení celoplastového kabelu v závěru nebo rozvaděči se svorkovnicemi Sv12 bez pancíře 3p - odstranění pláště kabelu, odizolování konců vodičů, vyformování, přišroubování vodičů na svorkovnici, přezkoušení izolačního stavu kabelových žil</t>
  </si>
  <si>
    <t>471374673</t>
  </si>
  <si>
    <t>3" Se19, Se22,Se26</t>
  </si>
  <si>
    <t>7</t>
  </si>
  <si>
    <t>7590525714</t>
  </si>
  <si>
    <t>Montáž ukončení celoplastového kabelu v závěru nebo rozvaděči se svorkovnicemi Sv12 bez pancíře 16p - odstranění pláště kabelu, odizolování konců vodičů, vyformování, přišroubování vodičů na svorkovnici, přezkoušení izolačního stavu kabelových žil</t>
  </si>
  <si>
    <t>-564543763</t>
  </si>
  <si>
    <t>2"2-3280/2-3281,2-3294/2-3293</t>
  </si>
  <si>
    <t>8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</si>
  <si>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</si>
  <si>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</si>
  <si>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1310874913</t>
  </si>
  <si>
    <t>6"</t>
  </si>
  <si>
    <t>6" třetí podbíjení</t>
  </si>
  <si>
    <t>9</t>
  </si>
  <si>
    <t>7497351590</t>
  </si>
  <si>
    <t>Montáž ukolejnění s průrazkou T, P, 2T, BP, DS, OK - 1 vodič</t>
  </si>
  <si>
    <t>1900810915</t>
  </si>
  <si>
    <t>6"třetí podbíjení</t>
  </si>
  <si>
    <t>10</t>
  </si>
  <si>
    <t>7594207014</t>
  </si>
  <si>
    <t>Demontáž stykového transformátoru DT bez oleje</t>
  </si>
  <si>
    <t>986776625</t>
  </si>
  <si>
    <t>11</t>
  </si>
  <si>
    <t>7594205024</t>
  </si>
  <si>
    <t>Montáž stykového transformátoru dvojice DT bez oleje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</si>
  <si>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2006805915</t>
  </si>
  <si>
    <t>12</t>
  </si>
  <si>
    <t>7594105010</t>
  </si>
  <si>
    <t>Odpojení a zpětné připojení lan propojovacích jednoho stykového transformátoru - včetně odpojení a připevnění lanového propojení na pražce nebo montážní trámky</t>
  </si>
  <si>
    <t>2106004032</t>
  </si>
  <si>
    <t>32</t>
  </si>
  <si>
    <t>32" třetí podbíjení</t>
  </si>
  <si>
    <t>13</t>
  </si>
  <si>
    <t>7594105390</t>
  </si>
  <si>
    <t>Montáž pražce nebo trámku pro upevnění lanového propojení - usazení pražce nebo trámku mezi koleje nebo podél koleje; připevnění lana k pražci nebo montážnímu trámku</t>
  </si>
  <si>
    <t>-1365908739</t>
  </si>
  <si>
    <t>14</t>
  </si>
  <si>
    <t>7594107310</t>
  </si>
  <si>
    <t>Demontáž kolejnicového lanového propojení z dřevěných pražců</t>
  </si>
  <si>
    <t>-246818012</t>
  </si>
  <si>
    <t>3"třetí podbíjení</t>
  </si>
  <si>
    <t>7594105294</t>
  </si>
  <si>
    <t>Montáž lanového propojení výměnového na dřevěné pražce do 3,3 m - příčné nebo podélné propojení kolejnic přímých kolejí a na výhybkách; usazení pražců mezi souběžnými kolejemi nebo podél koleje; připevnění lanového propojení na pražce nebo montážní trámky</t>
  </si>
  <si>
    <t>-977295933</t>
  </si>
  <si>
    <t>16</t>
  </si>
  <si>
    <t>7594107330</t>
  </si>
  <si>
    <t>Demontáž kolejnicového lanového propojení z betonových pražců</t>
  </si>
  <si>
    <t>-1608370479</t>
  </si>
  <si>
    <t>1"třetí podbíjení</t>
  </si>
  <si>
    <t>17</t>
  </si>
  <si>
    <t>7594105338</t>
  </si>
  <si>
    <t>Montáž lanového propojení kolejnicového na betonové pražce do 7,0 m - příčné nebo podélné propojení kolejnic přímých kolejí a na výhybkách; usazení pražců mezi souběžnými kolejemi nebo podél koleje; připevnění lanového propojení na pražce nebo montážní trámky</t>
  </si>
  <si>
    <t>-87132392</t>
  </si>
  <si>
    <t>18</t>
  </si>
  <si>
    <t>7592007160</t>
  </si>
  <si>
    <t>Demontáž balízy úplná včetně upevňovací sady</t>
  </si>
  <si>
    <t>-1193121907</t>
  </si>
  <si>
    <t>9"třetí podbíjení</t>
  </si>
  <si>
    <t>19</t>
  </si>
  <si>
    <t>7592005162</t>
  </si>
  <si>
    <t>Montáž balízy do kolejiště pomocí mezikolejnicového upevňovadla (Clamp, Vortok apod)</t>
  </si>
  <si>
    <t>-1822306537</t>
  </si>
  <si>
    <t>20</t>
  </si>
  <si>
    <t>M</t>
  </si>
  <si>
    <t>7594170060</t>
  </si>
  <si>
    <t>Propojovací příslušenství Příchytka lanová trojitá LPT 20 norma 703309008 (HM0404223990050)</t>
  </si>
  <si>
    <t>128</t>
  </si>
  <si>
    <t>60233480</t>
  </si>
  <si>
    <t>32"4ks x 8 ST</t>
  </si>
  <si>
    <t>7594170200</t>
  </si>
  <si>
    <t>Propojovací příslušenství Příchytka lanová 3+3x20 290/170 SB8P norma 703329008 (HM0404223990081)</t>
  </si>
  <si>
    <t>405624984</t>
  </si>
  <si>
    <t>16"2ks x 8 ST</t>
  </si>
  <si>
    <t>22</t>
  </si>
  <si>
    <t>7594170290</t>
  </si>
  <si>
    <t>Propojovací příslušenství Příchytka lanová 3x20 boční 290/160 SB-8P norma 703319011 (HM0404223990888)</t>
  </si>
  <si>
    <t>724610837</t>
  </si>
  <si>
    <t>23</t>
  </si>
  <si>
    <t>7594170320</t>
  </si>
  <si>
    <t>Propojovací příslušenství Příchytka lanová 3x20 vrchní 290/160 SB-8P norma 703319012 (HM0404223990889)</t>
  </si>
  <si>
    <t>1230875930</t>
  </si>
  <si>
    <t>24</t>
  </si>
  <si>
    <t>7594170620</t>
  </si>
  <si>
    <t>Propojovací příslušenství Příchytka lanová pro 3+3x20 300/215-B91S norma 703319008 (HM0404223990857)</t>
  </si>
  <si>
    <t>867086544</t>
  </si>
  <si>
    <t>25</t>
  </si>
  <si>
    <t>7594170280</t>
  </si>
  <si>
    <t>Propojovací příslušenství Příchytka lanová 3x20 boční 220/180 B91S/1 norma 703319003 (HM0404223990852)</t>
  </si>
  <si>
    <t>1419065901</t>
  </si>
  <si>
    <t>26</t>
  </si>
  <si>
    <t>7594170310</t>
  </si>
  <si>
    <t>Propojovací příslušenství Příchytka lanová 3x20 vrchní 220/180 B91S/1 norma 703319004 (HM0404223990853)</t>
  </si>
  <si>
    <t>-2131603914</t>
  </si>
  <si>
    <t>27</t>
  </si>
  <si>
    <t>7591013090</t>
  </si>
  <si>
    <t>Demontáž a zpětná montáž elektromotorického přestavníku pro účely podbíjení ST z výhybky s kontrolou jazyků s kloubovým upevněním</t>
  </si>
  <si>
    <t>-1463256459</t>
  </si>
  <si>
    <t>3"č. 23, 24, 26</t>
  </si>
  <si>
    <t>28</t>
  </si>
  <si>
    <t>7591095010</t>
  </si>
  <si>
    <t>Dodatečná montáž ohrazení pro elekromotorický přestavník s plastovou ohrádkou</t>
  </si>
  <si>
    <t>428538354</t>
  </si>
  <si>
    <t>29</t>
  </si>
  <si>
    <t>7591015062</t>
  </si>
  <si>
    <t>Připojení elektromotorického přestavníku na výhybku s kontrolou jazyků - připojení a seřízení přestavníkové spojnice, montáž a seřízení kontrolního ústrojí</t>
  </si>
  <si>
    <t>152605784</t>
  </si>
  <si>
    <t>30</t>
  </si>
  <si>
    <t>5911531030</t>
  </si>
  <si>
    <t>Seřízení čelisťového závěru výhybky jednoduché bez žlabového pražce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</si>
  <si>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-1071607189</t>
  </si>
  <si>
    <t>31</t>
  </si>
  <si>
    <t>7590147046</t>
  </si>
  <si>
    <t>Demontáž závěru kabelového zabezpečovacího na zemní podpěru UPMP</t>
  </si>
  <si>
    <t>-1465170025</t>
  </si>
  <si>
    <t>1"č.26</t>
  </si>
  <si>
    <t>4"počítač náprav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</si>
  <si>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</si>
  <si>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</si>
  <si>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-731950321</t>
  </si>
  <si>
    <t>33</t>
  </si>
  <si>
    <t>7590147044</t>
  </si>
  <si>
    <t>Demontáž závěru kabelového zabezpečovacího na zemní podpěru UKMP</t>
  </si>
  <si>
    <t>-1222285301</t>
  </si>
  <si>
    <t>2"č.23,24</t>
  </si>
  <si>
    <t>1"VK1</t>
  </si>
  <si>
    <t>34</t>
  </si>
  <si>
    <t>7590145044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</si>
  <si>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</si>
  <si>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474763306</t>
  </si>
  <si>
    <t>35</t>
  </si>
  <si>
    <t>7592007050</t>
  </si>
  <si>
    <t>Demontáž počítacího bodu (senzoru) RSR 180</t>
  </si>
  <si>
    <t>-778893690</t>
  </si>
  <si>
    <t>4"PB18,PB19,PB21N,PB22N</t>
  </si>
  <si>
    <t>4"třetí podbíjení</t>
  </si>
  <si>
    <t>36</t>
  </si>
  <si>
    <t>7592005050</t>
  </si>
  <si>
    <t>Montáž počítacího bodu (senzoru) RSR 180 - uložení a připevnění na určené místo, seřízení polohy, přezkoušení</t>
  </si>
  <si>
    <t>-1042140612</t>
  </si>
  <si>
    <t>37</t>
  </si>
  <si>
    <t>7594307015</t>
  </si>
  <si>
    <t>Demontáž součástí počítače náprav neoprénové ochranné hadice se soupravou pro upevnění k pražci</t>
  </si>
  <si>
    <t>-946837934</t>
  </si>
  <si>
    <t>38</t>
  </si>
  <si>
    <t>7594305015</t>
  </si>
  <si>
    <t>Montáž součástí počítače náprav neoprénové ochranné hadice se soupravou pro upevnění k pražci</t>
  </si>
  <si>
    <t>-996302208</t>
  </si>
  <si>
    <t>39</t>
  </si>
  <si>
    <t>7592707014</t>
  </si>
  <si>
    <t>Demontáž upozorňovadla vysokého</t>
  </si>
  <si>
    <t>-298931353</t>
  </si>
  <si>
    <t>21"7x3(3*100m)</t>
  </si>
  <si>
    <t>40</t>
  </si>
  <si>
    <t>7592705014</t>
  </si>
  <si>
    <t>Montáž upozorňovadla vysokého na sloupek</t>
  </si>
  <si>
    <t>-1125594854</t>
  </si>
  <si>
    <t>41</t>
  </si>
  <si>
    <t>7596917030</t>
  </si>
  <si>
    <t>Demontáž telefonních objektů VTO 3 - 11</t>
  </si>
  <si>
    <t>391211214</t>
  </si>
  <si>
    <t>42</t>
  </si>
  <si>
    <t>7596915030</t>
  </si>
  <si>
    <t>Montáž telefonního objektu VTO 3 - 11 plastového ve sloupu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</si>
  <si>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-526804789</t>
  </si>
  <si>
    <t>43</t>
  </si>
  <si>
    <t>5915005040</t>
  </si>
  <si>
    <t>Hloubení rýh nebo jam ručně na železničním spodku třídy těžitelnosti II skupiny 4. Poznámka: 1. V cenách jsou započteny náklady na hloubení a uložení výzisku na terén nebo naložení na dopravní prostředek a uložení na úložišti.</t>
  </si>
  <si>
    <t>m3</t>
  </si>
  <si>
    <t>1108797298</t>
  </si>
  <si>
    <t>44</t>
  </si>
  <si>
    <t>7593337160</t>
  </si>
  <si>
    <t>Demontáž souboru KAV, FID, ASE</t>
  </si>
  <si>
    <t>1661407764</t>
  </si>
  <si>
    <t>45</t>
  </si>
  <si>
    <t>7593335160</t>
  </si>
  <si>
    <t>Montáž souboru KAV, FID, ASE - včetně zapojení a označení</t>
  </si>
  <si>
    <t>960421170</t>
  </si>
  <si>
    <t>46</t>
  </si>
  <si>
    <t>7594207050</t>
  </si>
  <si>
    <t>Demontáž stojánku kabelového KSL, KSLP</t>
  </si>
  <si>
    <t>848228997</t>
  </si>
  <si>
    <t>4"ASE</t>
  </si>
  <si>
    <t>47</t>
  </si>
  <si>
    <t>7594205052</t>
  </si>
  <si>
    <t>Montáž stojánku kabelového na dřevěné pražce KSLP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</si>
  <si>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-1130199289</t>
  </si>
  <si>
    <t>48</t>
  </si>
  <si>
    <t>7594105014</t>
  </si>
  <si>
    <t>Odpojení a zpětné připojení lan ke stojánku KSLP - včetně odpojení a připevnění lanového propojení na pražce nebo montážní trámky</t>
  </si>
  <si>
    <t>-819866741</t>
  </si>
  <si>
    <t>49</t>
  </si>
  <si>
    <t>7592847010</t>
  </si>
  <si>
    <t>Demontáž přejezdníku</t>
  </si>
  <si>
    <t>387358054</t>
  </si>
  <si>
    <t>50</t>
  </si>
  <si>
    <t>7592845010</t>
  </si>
  <si>
    <t>Montáž přejezdníku - postavení přejezdníku včetně transformátorové skříně na základ, zatažení kabelu</t>
  </si>
  <si>
    <t>-1204801331</t>
  </si>
  <si>
    <t>51</t>
  </si>
  <si>
    <t>7590917042</t>
  </si>
  <si>
    <t>Demontáž výkolejky ústřední stavěné bez návěstního tělesa s přestavníkem elektromotorickým</t>
  </si>
  <si>
    <t>2139405227</t>
  </si>
  <si>
    <t>52</t>
  </si>
  <si>
    <t>7590915042</t>
  </si>
  <si>
    <t>Montáž výkolejky ústřední stavěné bez návěstního tělesa s přestavníkem elektromotorickým - připevnění upevňovací soupravy přestavníku, výkolejky a její montáž, připevnění přestavníku na upevňovací soupravu, zatažení kabelu s kabelovou formou do kabelového závěru, mechanické přezkoušení chodu, nátěr. Bez zemních prací</t>
  </si>
  <si>
    <t>-344801859</t>
  </si>
  <si>
    <t>53</t>
  </si>
  <si>
    <t>7591017060</t>
  </si>
  <si>
    <t>Odpojení elektromotorického přestavníku z výhybky</t>
  </si>
  <si>
    <t>-1358238270</t>
  </si>
  <si>
    <t>54</t>
  </si>
  <si>
    <t>7591015064</t>
  </si>
  <si>
    <t>Připojení elektromotorického přestavníku na výkolejku - připojení a seřízení přestavníkové spojnice, montáž a seřízení kontrolního ústrojí</t>
  </si>
  <si>
    <t>180725173</t>
  </si>
  <si>
    <t>55</t>
  </si>
  <si>
    <t>7492756030</t>
  </si>
  <si>
    <t>Pomocné práce pro montáž kabelů vyhledání stávajících kabelů ( měření, sonda ) - v obvodu žel. stanice nebo na na trati včetně provedení sondy</t>
  </si>
  <si>
    <t>1053451971</t>
  </si>
  <si>
    <t>56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</si>
  <si>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</si>
  <si>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</si>
  <si>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-2031627187</t>
  </si>
  <si>
    <t>3"č.23,24,26</t>
  </si>
  <si>
    <t>57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</si>
  <si>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</si>
  <si>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</si>
  <si>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-244856157</t>
  </si>
  <si>
    <t>7"Se19,Se22,Se26, 2* 2-3280/2-3281,2* 2-3294/2-3293</t>
  </si>
  <si>
    <t>58</t>
  </si>
  <si>
    <t>7598095145</t>
  </si>
  <si>
    <t>Regulovaní a aktivování autobloku na trati v jednom směru jednoho stanoviště - přezkoušení a regulování napájecích zdrojů, nastavení jednotlivých obvodů a přezkoušení jejich funkce, regulace a přezkoušení návaznosti na vedlejší stanoviště</t>
  </si>
  <si>
    <t>-1078777864</t>
  </si>
  <si>
    <t>2"pro každy směr jeden</t>
  </si>
  <si>
    <t>59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</si>
  <si>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</si>
  <si>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</si>
  <si>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1146773382</t>
  </si>
  <si>
    <t>60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</si>
  <si>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</si>
  <si>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</si>
  <si>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1163844654</t>
  </si>
  <si>
    <t>4" PN18,PN19,21N,22N</t>
  </si>
  <si>
    <t>61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</si>
  <si>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</si>
  <si>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</si>
  <si>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847983576</t>
  </si>
  <si>
    <t>2"třetí podbíjení</t>
  </si>
  <si>
    <t>62</t>
  </si>
  <si>
    <t>7598095240</t>
  </si>
  <si>
    <t>Zkoušení souboru KAV, FID, ASE - kontrola zapojení, provedení příslušných měření, přezkoušení funkce</t>
  </si>
  <si>
    <t>1552800919</t>
  </si>
  <si>
    <t>63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</si>
  <si>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</si>
  <si>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</si>
  <si>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1713667420</t>
  </si>
  <si>
    <t>64</t>
  </si>
  <si>
    <t>7598095585</t>
  </si>
  <si>
    <t>Vyhotovení protokolu UTZ pro TZZ AB3, AB a ABE pro jednu kolej - vykonání prohlídky a zkoušky včetně vyhotovení protokolu podle vyhl. 100/1995 Sb.</t>
  </si>
  <si>
    <t>1883802664</t>
  </si>
  <si>
    <t>65</t>
  </si>
  <si>
    <t>7499451010</t>
  </si>
  <si>
    <t>Vydání průkazu způsobilosti pro funkční celek, provizorní stav - vyhotovení dokladu o silnoproudých zařízeních a vydání průkazu způsobilosti</t>
  </si>
  <si>
    <t>881572275</t>
  </si>
  <si>
    <t>02 - ÚRS</t>
  </si>
  <si>
    <t>HSV - Práce a dodávky HSV</t>
  </si>
  <si>
    <t>HSV</t>
  </si>
  <si>
    <t>Práce a dodávky HSV</t>
  </si>
  <si>
    <t>275123902</t>
  </si>
  <si>
    <t>Montáž základových patek ze železobetonu hmotnosti přes 2,5 do 5 t</t>
  </si>
  <si>
    <t>CS ÚRS 2023 01</t>
  </si>
  <si>
    <t>-1794931607</t>
  </si>
  <si>
    <t>Online PSC</t>
  </si>
  <si>
    <t>https://podminky.urs.cz/item/CS_URS_2023_01/275123902</t>
  </si>
  <si>
    <t>965011111</t>
  </si>
  <si>
    <t>Demontáž základových prefabrikovaných konstrukcí z betonu železového patek hmotnosti jednotlivě do 5 t</t>
  </si>
  <si>
    <t>-796471539</t>
  </si>
  <si>
    <t>https://podminky.urs.cz/item/CS_URS_2023_01/965011111</t>
  </si>
  <si>
    <t>03 - VON</t>
  </si>
  <si>
    <t>VRN - Vedlejší rozpočtové náklady</t>
  </si>
  <si>
    <t>VRN</t>
  </si>
  <si>
    <t>Vedlejší rozpočtové náklady</t>
  </si>
  <si>
    <t>033121001</t>
  </si>
  <si>
    <t>Provozní vlivy Rušení prací železničním provozem širá trať nebo dopravny s kolejovým rozvětvením s počtem vlaků za směnu 8,5 hod. do 25</t>
  </si>
  <si>
    <t>%</t>
  </si>
  <si>
    <t>1024</t>
  </si>
  <si>
    <t>-2126613056</t>
  </si>
  <si>
    <t>024101401</t>
  </si>
  <si>
    <t>Inženýrská činnost koordinační a kompletační činnost</t>
  </si>
  <si>
    <t>-2022396028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</si>
  <si>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</si>
  <si>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</si>
  <si>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t</t>
  </si>
  <si>
    <t>262144</t>
  </si>
  <si>
    <t>-303914390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</si>
  <si>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</si>
  <si>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</si>
  <si>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-1622305542</t>
  </si>
  <si>
    <t>9902200100</t>
  </si>
  <si>
    <t>Doprava obousměrná mechanizací o nosnosti přes 3,5 t objemnějšího kusového materiálu (prefabrikátů, stožárů, výhybek, rozvaděčů, vybouraných hmot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</si>
  <si>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42424331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</si>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</sst>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275123902" TargetMode="External" /><Relationship Id="rId2" Type="http://schemas.openxmlformats.org/officeDocument/2006/relationships/hyperlink" Target="https://podminky.urs.cz/item/CS_URS_2023_01/965011111" TargetMode="External" /><Relationship Id="rId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21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21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21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21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21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20230322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Odstranění důlní škody Louky nad Olší -Karviná km 326,218 - 328,664 - zabezpečovací zařízení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2. kol.Louky nad Olší - Karviná hl.n.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71" t="str">
        <f>IF(AN8= "","",AN8)</f>
        <v>22. 3. 2023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26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32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53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30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Jana Kotasková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54</v>
      </c>
      <c r="D52" s="86"/>
      <c r="E52" s="86"/>
      <c r="F52" s="86"/>
      <c r="G52" s="86"/>
      <c r="H52" s="87"/>
      <c r="I52" s="88" t="s">
        <v>55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56</v>
      </c>
      <c r="AH52" s="86"/>
      <c r="AI52" s="86"/>
      <c r="AJ52" s="86"/>
      <c r="AK52" s="86"/>
      <c r="AL52" s="86"/>
      <c r="AM52" s="86"/>
      <c r="AN52" s="88" t="s">
        <v>57</v>
      </c>
      <c r="AO52" s="86"/>
      <c r="AP52" s="86"/>
      <c r="AQ52" s="90" t="s">
        <v>58</v>
      </c>
      <c r="AR52" s="43"/>
      <c r="AS52" s="91" t="s">
        <v>59</v>
      </c>
      <c r="AT52" s="92" t="s">
        <v>60</v>
      </c>
      <c r="AU52" s="92" t="s">
        <v>61</v>
      </c>
      <c r="AV52" s="92" t="s">
        <v>62</v>
      </c>
      <c r="AW52" s="92" t="s">
        <v>63</v>
      </c>
      <c r="AX52" s="92" t="s">
        <v>64</v>
      </c>
      <c r="AY52" s="92" t="s">
        <v>65</v>
      </c>
      <c r="AZ52" s="92" t="s">
        <v>66</v>
      </c>
      <c r="BA52" s="92" t="s">
        <v>67</v>
      </c>
      <c r="BB52" s="92" t="s">
        <v>68</v>
      </c>
      <c r="BC52" s="92" t="s">
        <v>69</v>
      </c>
      <c r="BD52" s="93" t="s">
        <v>70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71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21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72</v>
      </c>
      <c r="BT54" s="108" t="s">
        <v>73</v>
      </c>
      <c r="BU54" s="109" t="s">
        <v>74</v>
      </c>
      <c r="BV54" s="108" t="s">
        <v>75</v>
      </c>
      <c r="BW54" s="108" t="s">
        <v>5</v>
      </c>
      <c r="BX54" s="108" t="s">
        <v>76</v>
      </c>
      <c r="CL54" s="108" t="s">
        <v>19</v>
      </c>
    </row>
    <row r="55" s="7" customFormat="1" ht="16.5" customHeight="1">
      <c r="A55" s="7"/>
      <c r="B55" s="110"/>
      <c r="C55" s="111"/>
      <c r="D55" s="112" t="s">
        <v>77</v>
      </c>
      <c r="E55" s="112"/>
      <c r="F55" s="112"/>
      <c r="G55" s="112"/>
      <c r="H55" s="112"/>
      <c r="I55" s="113"/>
      <c r="J55" s="112" t="s">
        <v>78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ROUND(SUM(AG56:AG58),2)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79</v>
      </c>
      <c r="AR55" s="117"/>
      <c r="AS55" s="118">
        <f>ROUND(SUM(AS56:AS58),2)</f>
        <v>0</v>
      </c>
      <c r="AT55" s="119">
        <f>ROUND(SUM(AV55:AW55),2)</f>
        <v>0</v>
      </c>
      <c r="AU55" s="120">
        <f>ROUND(SUM(AU56:AU58),5)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ROUND(SUM(AZ56:AZ58),2)</f>
        <v>0</v>
      </c>
      <c r="BA55" s="119">
        <f>ROUND(SUM(BA56:BA58),2)</f>
        <v>0</v>
      </c>
      <c r="BB55" s="119">
        <f>ROUND(SUM(BB56:BB58),2)</f>
        <v>0</v>
      </c>
      <c r="BC55" s="119">
        <f>ROUND(SUM(BC56:BC58),2)</f>
        <v>0</v>
      </c>
      <c r="BD55" s="121">
        <f>ROUND(SUM(BD56:BD58),2)</f>
        <v>0</v>
      </c>
      <c r="BE55" s="7"/>
      <c r="BS55" s="122" t="s">
        <v>72</v>
      </c>
      <c r="BT55" s="122" t="s">
        <v>80</v>
      </c>
      <c r="BU55" s="122" t="s">
        <v>74</v>
      </c>
      <c r="BV55" s="122" t="s">
        <v>75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4" customFormat="1" ht="16.5" customHeight="1">
      <c r="A56" s="123" t="s">
        <v>83</v>
      </c>
      <c r="B56" s="62"/>
      <c r="C56" s="124"/>
      <c r="D56" s="124"/>
      <c r="E56" s="125" t="s">
        <v>84</v>
      </c>
      <c r="F56" s="125"/>
      <c r="G56" s="125"/>
      <c r="H56" s="125"/>
      <c r="I56" s="125"/>
      <c r="J56" s="124"/>
      <c r="K56" s="125" t="s">
        <v>85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'01 - Sborník ÚOŽI'!J32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86</v>
      </c>
      <c r="AR56" s="64"/>
      <c r="AS56" s="128">
        <v>0</v>
      </c>
      <c r="AT56" s="129">
        <f>ROUND(SUM(AV56:AW56),2)</f>
        <v>0</v>
      </c>
      <c r="AU56" s="130">
        <f>'01 - Sborník ÚOŽI'!P86</f>
        <v>0</v>
      </c>
      <c r="AV56" s="129">
        <f>'01 - Sborník ÚOŽI'!J35</f>
        <v>0</v>
      </c>
      <c r="AW56" s="129">
        <f>'01 - Sborník ÚOŽI'!J36</f>
        <v>0</v>
      </c>
      <c r="AX56" s="129">
        <f>'01 - Sborník ÚOŽI'!J37</f>
        <v>0</v>
      </c>
      <c r="AY56" s="129">
        <f>'01 - Sborník ÚOŽI'!J38</f>
        <v>0</v>
      </c>
      <c r="AZ56" s="129">
        <f>'01 - Sborník ÚOŽI'!F35</f>
        <v>0</v>
      </c>
      <c r="BA56" s="129">
        <f>'01 - Sborník ÚOŽI'!F36</f>
        <v>0</v>
      </c>
      <c r="BB56" s="129">
        <f>'01 - Sborník ÚOŽI'!F37</f>
        <v>0</v>
      </c>
      <c r="BC56" s="129">
        <f>'01 - Sborník ÚOŽI'!F38</f>
        <v>0</v>
      </c>
      <c r="BD56" s="131">
        <f>'01 - Sborník ÚOŽI'!F39</f>
        <v>0</v>
      </c>
      <c r="BE56" s="4"/>
      <c r="BT56" s="132" t="s">
        <v>82</v>
      </c>
      <c r="BV56" s="132" t="s">
        <v>75</v>
      </c>
      <c r="BW56" s="132" t="s">
        <v>87</v>
      </c>
      <c r="BX56" s="132" t="s">
        <v>81</v>
      </c>
      <c r="CL56" s="132" t="s">
        <v>19</v>
      </c>
    </row>
    <row r="57" s="4" customFormat="1" ht="16.5" customHeight="1">
      <c r="A57" s="123" t="s">
        <v>83</v>
      </c>
      <c r="B57" s="62"/>
      <c r="C57" s="124"/>
      <c r="D57" s="124"/>
      <c r="E57" s="125" t="s">
        <v>88</v>
      </c>
      <c r="F57" s="125"/>
      <c r="G57" s="125"/>
      <c r="H57" s="125"/>
      <c r="I57" s="125"/>
      <c r="J57" s="124"/>
      <c r="K57" s="125" t="s">
        <v>89</v>
      </c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6">
        <f>'02 - ÚRS'!J32</f>
        <v>0</v>
      </c>
      <c r="AH57" s="124"/>
      <c r="AI57" s="124"/>
      <c r="AJ57" s="124"/>
      <c r="AK57" s="124"/>
      <c r="AL57" s="124"/>
      <c r="AM57" s="124"/>
      <c r="AN57" s="126">
        <f>SUM(AG57,AT57)</f>
        <v>0</v>
      </c>
      <c r="AO57" s="124"/>
      <c r="AP57" s="124"/>
      <c r="AQ57" s="127" t="s">
        <v>86</v>
      </c>
      <c r="AR57" s="64"/>
      <c r="AS57" s="128">
        <v>0</v>
      </c>
      <c r="AT57" s="129">
        <f>ROUND(SUM(AV57:AW57),2)</f>
        <v>0</v>
      </c>
      <c r="AU57" s="130">
        <f>'02 - ÚRS'!P86</f>
        <v>0</v>
      </c>
      <c r="AV57" s="129">
        <f>'02 - ÚRS'!J35</f>
        <v>0</v>
      </c>
      <c r="AW57" s="129">
        <f>'02 - ÚRS'!J36</f>
        <v>0</v>
      </c>
      <c r="AX57" s="129">
        <f>'02 - ÚRS'!J37</f>
        <v>0</v>
      </c>
      <c r="AY57" s="129">
        <f>'02 - ÚRS'!J38</f>
        <v>0</v>
      </c>
      <c r="AZ57" s="129">
        <f>'02 - ÚRS'!F35</f>
        <v>0</v>
      </c>
      <c r="BA57" s="129">
        <f>'02 - ÚRS'!F36</f>
        <v>0</v>
      </c>
      <c r="BB57" s="129">
        <f>'02 - ÚRS'!F37</f>
        <v>0</v>
      </c>
      <c r="BC57" s="129">
        <f>'02 - ÚRS'!F38</f>
        <v>0</v>
      </c>
      <c r="BD57" s="131">
        <f>'02 - ÚRS'!F39</f>
        <v>0</v>
      </c>
      <c r="BE57" s="4"/>
      <c r="BT57" s="132" t="s">
        <v>82</v>
      </c>
      <c r="BV57" s="132" t="s">
        <v>75</v>
      </c>
      <c r="BW57" s="132" t="s">
        <v>90</v>
      </c>
      <c r="BX57" s="132" t="s">
        <v>81</v>
      </c>
      <c r="CL57" s="132" t="s">
        <v>19</v>
      </c>
    </row>
    <row r="58" s="4" customFormat="1" ht="16.5" customHeight="1">
      <c r="A58" s="123" t="s">
        <v>83</v>
      </c>
      <c r="B58" s="62"/>
      <c r="C58" s="124"/>
      <c r="D58" s="124"/>
      <c r="E58" s="125" t="s">
        <v>91</v>
      </c>
      <c r="F58" s="125"/>
      <c r="G58" s="125"/>
      <c r="H58" s="125"/>
      <c r="I58" s="125"/>
      <c r="J58" s="124"/>
      <c r="K58" s="125" t="s">
        <v>92</v>
      </c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6">
        <f>'03 - VON'!J32</f>
        <v>0</v>
      </c>
      <c r="AH58" s="124"/>
      <c r="AI58" s="124"/>
      <c r="AJ58" s="124"/>
      <c r="AK58" s="124"/>
      <c r="AL58" s="124"/>
      <c r="AM58" s="124"/>
      <c r="AN58" s="126">
        <f>SUM(AG58,AT58)</f>
        <v>0</v>
      </c>
      <c r="AO58" s="124"/>
      <c r="AP58" s="124"/>
      <c r="AQ58" s="127" t="s">
        <v>86</v>
      </c>
      <c r="AR58" s="64"/>
      <c r="AS58" s="133">
        <v>0</v>
      </c>
      <c r="AT58" s="134">
        <f>ROUND(SUM(AV58:AW58),2)</f>
        <v>0</v>
      </c>
      <c r="AU58" s="135">
        <f>'03 - VON'!P86</f>
        <v>0</v>
      </c>
      <c r="AV58" s="134">
        <f>'03 - VON'!J35</f>
        <v>0</v>
      </c>
      <c r="AW58" s="134">
        <f>'03 - VON'!J36</f>
        <v>0</v>
      </c>
      <c r="AX58" s="134">
        <f>'03 - VON'!J37</f>
        <v>0</v>
      </c>
      <c r="AY58" s="134">
        <f>'03 - VON'!J38</f>
        <v>0</v>
      </c>
      <c r="AZ58" s="134">
        <f>'03 - VON'!F35</f>
        <v>0</v>
      </c>
      <c r="BA58" s="134">
        <f>'03 - VON'!F36</f>
        <v>0</v>
      </c>
      <c r="BB58" s="134">
        <f>'03 - VON'!F37</f>
        <v>0</v>
      </c>
      <c r="BC58" s="134">
        <f>'03 - VON'!F38</f>
        <v>0</v>
      </c>
      <c r="BD58" s="136">
        <f>'03 - VON'!F39</f>
        <v>0</v>
      </c>
      <c r="BE58" s="4"/>
      <c r="BT58" s="132" t="s">
        <v>82</v>
      </c>
      <c r="BV58" s="132" t="s">
        <v>75</v>
      </c>
      <c r="BW58" s="132" t="s">
        <v>93</v>
      </c>
      <c r="BX58" s="132" t="s">
        <v>81</v>
      </c>
      <c r="CL58" s="132" t="s">
        <v>19</v>
      </c>
    </row>
    <row r="59" s="2" customFormat="1" ht="30" customHeight="1">
      <c r="A59" s="37"/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  <row r="60" s="2" customFormat="1" ht="6.96" customHeight="1">
      <c r="A60" s="37"/>
      <c r="B60" s="58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43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</sheetData>
  <sheetProtection sheet="1" formatColumns="0" formatRows="0" objects="1" scenarios="1" spinCount="100000" saltValue="6moXoiiLEcskJOLdwoAXa0YnHdLZO7IIeFuyK4WEpOhJzJx2NQEsWaRdBHnuYavYQLz630+A48XM34yh0rVDOg==" hashValue="EABUAI6rSMrQzH009vrt/AFri4OQzLaTssmHbB41fsoLIztmcJUw353KsBhPBEWIkWSqLn+h60D9XEl3KpD7rg==" algorithmName="SHA-512" password="CC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Sborník ÚOŽI'!C2" display="/"/>
    <hyperlink ref="A57" location="'02 - ÚRS'!C2" display="/"/>
    <hyperlink ref="A58" location="'03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82</v>
      </c>
    </row>
    <row r="4" s="1" customFormat="1" ht="24.96" customHeight="1">
      <c r="B4" s="19"/>
      <c r="D4" s="139" t="s">
        <v>94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26.25" customHeight="1">
      <c r="B7" s="19"/>
      <c r="E7" s="142" t="str">
        <f>'Rekapitulace zakázky'!K6</f>
        <v>Odstranění důlní škody Louky nad Olší -Karviná km 326,218 - 328,664 - zabezpečovací zařízení</v>
      </c>
      <c r="F7" s="141"/>
      <c r="G7" s="141"/>
      <c r="H7" s="141"/>
      <c r="L7" s="19"/>
    </row>
    <row r="8" s="1" customFormat="1" ht="12" customHeight="1">
      <c r="B8" s="19"/>
      <c r="D8" s="141" t="s">
        <v>95</v>
      </c>
      <c r="L8" s="19"/>
    </row>
    <row r="9" s="2" customFormat="1" ht="16.5" customHeight="1">
      <c r="A9" s="37"/>
      <c r="B9" s="43"/>
      <c r="C9" s="37"/>
      <c r="D9" s="37"/>
      <c r="E9" s="142" t="s">
        <v>96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97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98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21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22</v>
      </c>
      <c r="E14" s="37"/>
      <c r="F14" s="132" t="s">
        <v>99</v>
      </c>
      <c r="G14" s="37"/>
      <c r="H14" s="37"/>
      <c r="I14" s="141" t="s">
        <v>24</v>
      </c>
      <c r="J14" s="145" t="str">
        <f>'Rekapitulace zakázky'!AN8</f>
        <v>22. 3. 2023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26</v>
      </c>
      <c r="E16" s="37"/>
      <c r="F16" s="37"/>
      <c r="G16" s="37"/>
      <c r="H16" s="37"/>
      <c r="I16" s="141" t="s">
        <v>27</v>
      </c>
      <c r="J16" s="132" t="s">
        <v>21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28</v>
      </c>
      <c r="F17" s="37"/>
      <c r="G17" s="37"/>
      <c r="H17" s="37"/>
      <c r="I17" s="141" t="s">
        <v>29</v>
      </c>
      <c r="J17" s="132" t="s">
        <v>21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30</v>
      </c>
      <c r="E19" s="37"/>
      <c r="F19" s="37"/>
      <c r="G19" s="37"/>
      <c r="H19" s="37"/>
      <c r="I19" s="141" t="s">
        <v>27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29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32</v>
      </c>
      <c r="E22" s="37"/>
      <c r="F22" s="37"/>
      <c r="G22" s="37"/>
      <c r="H22" s="37"/>
      <c r="I22" s="141" t="s">
        <v>27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29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35</v>
      </c>
      <c r="E25" s="37"/>
      <c r="F25" s="37"/>
      <c r="G25" s="37"/>
      <c r="H25" s="37"/>
      <c r="I25" s="141" t="s">
        <v>27</v>
      </c>
      <c r="J25" s="132" t="s">
        <v>21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36</v>
      </c>
      <c r="F26" s="37"/>
      <c r="G26" s="37"/>
      <c r="H26" s="37"/>
      <c r="I26" s="141" t="s">
        <v>29</v>
      </c>
      <c r="J26" s="132" t="s">
        <v>21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37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39</v>
      </c>
      <c r="E32" s="37"/>
      <c r="F32" s="37"/>
      <c r="G32" s="37"/>
      <c r="H32" s="37"/>
      <c r="I32" s="37"/>
      <c r="J32" s="152">
        <f>ROUND(J86,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41</v>
      </c>
      <c r="G34" s="37"/>
      <c r="H34" s="37"/>
      <c r="I34" s="153" t="s">
        <v>40</v>
      </c>
      <c r="J34" s="153" t="s">
        <v>42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43</v>
      </c>
      <c r="E35" s="141" t="s">
        <v>44</v>
      </c>
      <c r="F35" s="155">
        <f>ROUND((SUM(BE86:BE242)),  2)</f>
        <v>0</v>
      </c>
      <c r="G35" s="37"/>
      <c r="H35" s="37"/>
      <c r="I35" s="156">
        <v>0.20999999999999999</v>
      </c>
      <c r="J35" s="155">
        <f>ROUND(((SUM(BE86:BE242))*I35),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45</v>
      </c>
      <c r="F36" s="155">
        <f>ROUND((SUM(BF86:BF242)),  2)</f>
        <v>0</v>
      </c>
      <c r="G36" s="37"/>
      <c r="H36" s="37"/>
      <c r="I36" s="156">
        <v>0.14999999999999999</v>
      </c>
      <c r="J36" s="155">
        <f>ROUND(((SUM(BF86:BF242))*I36),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55">
        <f>ROUND((SUM(BG86:BG242)),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47</v>
      </c>
      <c r="F38" s="155">
        <f>ROUND((SUM(BH86:BH242)),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48</v>
      </c>
      <c r="F39" s="155">
        <f>ROUND((SUM(BI86:BI242)),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100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8" t="str">
        <f>E7</f>
        <v>Odstranění důlní škody Louky nad Olší -Karviná km 326,218 - 328,664 - zabezpečovací zařízení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95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96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97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01 - Sborník ÚOŽI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2.kol. Louky nad Olší - Karviná hl.n.</v>
      </c>
      <c r="G56" s="39"/>
      <c r="H56" s="39"/>
      <c r="I56" s="31" t="s">
        <v>24</v>
      </c>
      <c r="J56" s="71" t="str">
        <f>IF(J14="","",J14)</f>
        <v>22. 3. 2023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26</v>
      </c>
      <c r="D58" s="39"/>
      <c r="E58" s="39"/>
      <c r="F58" s="26" t="str">
        <f>E17</f>
        <v>Správa železnic, státní organizace</v>
      </c>
      <c r="G58" s="39"/>
      <c r="H58" s="39"/>
      <c r="I58" s="31" t="s">
        <v>32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30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Jana Kotasková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101</v>
      </c>
      <c r="D61" s="170"/>
      <c r="E61" s="170"/>
      <c r="F61" s="170"/>
      <c r="G61" s="170"/>
      <c r="H61" s="170"/>
      <c r="I61" s="170"/>
      <c r="J61" s="171" t="s">
        <v>102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71</v>
      </c>
      <c r="D63" s="39"/>
      <c r="E63" s="39"/>
      <c r="F63" s="39"/>
      <c r="G63" s="39"/>
      <c r="H63" s="39"/>
      <c r="I63" s="39"/>
      <c r="J63" s="101">
        <f>J86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103</v>
      </c>
    </row>
    <row r="64" s="9" customFormat="1" ht="24.96" customHeight="1">
      <c r="A64" s="9"/>
      <c r="B64" s="173"/>
      <c r="C64" s="174"/>
      <c r="D64" s="175" t="s">
        <v>104</v>
      </c>
      <c r="E64" s="176"/>
      <c r="F64" s="176"/>
      <c r="G64" s="176"/>
      <c r="H64" s="176"/>
      <c r="I64" s="176"/>
      <c r="J64" s="177">
        <f>J87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105</v>
      </c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6.25" customHeight="1">
      <c r="A74" s="37"/>
      <c r="B74" s="38"/>
      <c r="C74" s="39"/>
      <c r="D74" s="39"/>
      <c r="E74" s="168" t="str">
        <f>E7</f>
        <v>Odstranění důlní škody Louky nad Olší -Karviná km 326,218 - 328,664 - zabezpečovací zařízení</v>
      </c>
      <c r="F74" s="31"/>
      <c r="G74" s="31"/>
      <c r="H74" s="31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1" customFormat="1" ht="12" customHeight="1">
      <c r="B75" s="20"/>
      <c r="C75" s="31" t="s">
        <v>95</v>
      </c>
      <c r="D75" s="21"/>
      <c r="E75" s="21"/>
      <c r="F75" s="21"/>
      <c r="G75" s="21"/>
      <c r="H75" s="21"/>
      <c r="I75" s="21"/>
      <c r="J75" s="21"/>
      <c r="K75" s="21"/>
      <c r="L75" s="19"/>
    </row>
    <row r="76" s="2" customFormat="1" ht="16.5" customHeight="1">
      <c r="A76" s="37"/>
      <c r="B76" s="38"/>
      <c r="C76" s="39"/>
      <c r="D76" s="39"/>
      <c r="E76" s="168" t="s">
        <v>96</v>
      </c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97</v>
      </c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E11</f>
        <v>01 - Sborník ÚOŽI</v>
      </c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22</v>
      </c>
      <c r="D80" s="39"/>
      <c r="E80" s="39"/>
      <c r="F80" s="26" t="str">
        <f>F14</f>
        <v>2.kol. Louky nad Olší - Karviná hl.n.</v>
      </c>
      <c r="G80" s="39"/>
      <c r="H80" s="39"/>
      <c r="I80" s="31" t="s">
        <v>24</v>
      </c>
      <c r="J80" s="71" t="str">
        <f>IF(J14="","",J14)</f>
        <v>22. 3. 2023</v>
      </c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26</v>
      </c>
      <c r="D82" s="39"/>
      <c r="E82" s="39"/>
      <c r="F82" s="26" t="str">
        <f>E17</f>
        <v>Správa železnic, státní organizace</v>
      </c>
      <c r="G82" s="39"/>
      <c r="H82" s="39"/>
      <c r="I82" s="31" t="s">
        <v>32</v>
      </c>
      <c r="J82" s="35" t="str">
        <f>E23</f>
        <v xml:space="preserve">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30</v>
      </c>
      <c r="D83" s="39"/>
      <c r="E83" s="39"/>
      <c r="F83" s="26" t="str">
        <f>IF(E20="","",E20)</f>
        <v>Vyplň údaj</v>
      </c>
      <c r="G83" s="39"/>
      <c r="H83" s="39"/>
      <c r="I83" s="31" t="s">
        <v>35</v>
      </c>
      <c r="J83" s="35" t="str">
        <f>E26</f>
        <v>Jana Kotasková</v>
      </c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9"/>
      <c r="B85" s="180"/>
      <c r="C85" s="181" t="s">
        <v>106</v>
      </c>
      <c r="D85" s="182" t="s">
        <v>58</v>
      </c>
      <c r="E85" s="182" t="s">
        <v>54</v>
      </c>
      <c r="F85" s="182" t="s">
        <v>55</v>
      </c>
      <c r="G85" s="182" t="s">
        <v>107</v>
      </c>
      <c r="H85" s="182" t="s">
        <v>108</v>
      </c>
      <c r="I85" s="182" t="s">
        <v>109</v>
      </c>
      <c r="J85" s="182" t="s">
        <v>102</v>
      </c>
      <c r="K85" s="183" t="s">
        <v>110</v>
      </c>
      <c r="L85" s="184"/>
      <c r="M85" s="91" t="s">
        <v>21</v>
      </c>
      <c r="N85" s="92" t="s">
        <v>43</v>
      </c>
      <c r="O85" s="92" t="s">
        <v>111</v>
      </c>
      <c r="P85" s="92" t="s">
        <v>112</v>
      </c>
      <c r="Q85" s="92" t="s">
        <v>113</v>
      </c>
      <c r="R85" s="92" t="s">
        <v>114</v>
      </c>
      <c r="S85" s="92" t="s">
        <v>115</v>
      </c>
      <c r="T85" s="93" t="s">
        <v>116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37"/>
      <c r="B86" s="38"/>
      <c r="C86" s="98" t="s">
        <v>117</v>
      </c>
      <c r="D86" s="39"/>
      <c r="E86" s="39"/>
      <c r="F86" s="39"/>
      <c r="G86" s="39"/>
      <c r="H86" s="39"/>
      <c r="I86" s="39"/>
      <c r="J86" s="185">
        <f>BK86</f>
        <v>0</v>
      </c>
      <c r="K86" s="39"/>
      <c r="L86" s="43"/>
      <c r="M86" s="94"/>
      <c r="N86" s="186"/>
      <c r="O86" s="95"/>
      <c r="P86" s="187">
        <f>P87</f>
        <v>0</v>
      </c>
      <c r="Q86" s="95"/>
      <c r="R86" s="187">
        <f>R87</f>
        <v>0</v>
      </c>
      <c r="S86" s="95"/>
      <c r="T86" s="188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72</v>
      </c>
      <c r="AU86" s="16" t="s">
        <v>103</v>
      </c>
      <c r="BK86" s="189">
        <f>BK87</f>
        <v>0</v>
      </c>
    </row>
    <row r="87" s="11" customFormat="1" ht="25.92" customHeight="1">
      <c r="A87" s="11"/>
      <c r="B87" s="190"/>
      <c r="C87" s="191"/>
      <c r="D87" s="192" t="s">
        <v>72</v>
      </c>
      <c r="E87" s="193" t="s">
        <v>118</v>
      </c>
      <c r="F87" s="193" t="s">
        <v>119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SUM(P88:P242)</f>
        <v>0</v>
      </c>
      <c r="Q87" s="198"/>
      <c r="R87" s="199">
        <f>SUM(R88:R242)</f>
        <v>0</v>
      </c>
      <c r="S87" s="198"/>
      <c r="T87" s="200">
        <f>SUM(T88:T242)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1" t="s">
        <v>120</v>
      </c>
      <c r="AT87" s="202" t="s">
        <v>72</v>
      </c>
      <c r="AU87" s="202" t="s">
        <v>73</v>
      </c>
      <c r="AY87" s="201" t="s">
        <v>121</v>
      </c>
      <c r="BK87" s="203">
        <f>SUM(BK88:BK242)</f>
        <v>0</v>
      </c>
    </row>
    <row r="88" s="2" customFormat="1" ht="49.05" customHeight="1">
      <c r="A88" s="37"/>
      <c r="B88" s="38"/>
      <c r="C88" s="204" t="s">
        <v>80</v>
      </c>
      <c r="D88" s="204" t="s">
        <v>122</v>
      </c>
      <c r="E88" s="205" t="s">
        <v>123</v>
      </c>
      <c r="F88" s="206" t="s">
        <v>124</v>
      </c>
      <c r="G88" s="207" t="s">
        <v>125</v>
      </c>
      <c r="H88" s="208">
        <v>11</v>
      </c>
      <c r="I88" s="209"/>
      <c r="J88" s="210">
        <f>ROUND(I88*H88,2)</f>
        <v>0</v>
      </c>
      <c r="K88" s="206" t="s">
        <v>126</v>
      </c>
      <c r="L88" s="43"/>
      <c r="M88" s="211" t="s">
        <v>21</v>
      </c>
      <c r="N88" s="212" t="s">
        <v>44</v>
      </c>
      <c r="O88" s="83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5" t="s">
        <v>120</v>
      </c>
      <c r="AT88" s="215" t="s">
        <v>122</v>
      </c>
      <c r="AU88" s="215" t="s">
        <v>80</v>
      </c>
      <c r="AY88" s="16" t="s">
        <v>121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80</v>
      </c>
      <c r="BK88" s="216">
        <f>ROUND(I88*H88,2)</f>
        <v>0</v>
      </c>
      <c r="BL88" s="16" t="s">
        <v>120</v>
      </c>
      <c r="BM88" s="215" t="s">
        <v>127</v>
      </c>
    </row>
    <row r="89" s="12" customFormat="1">
      <c r="A89" s="12"/>
      <c r="B89" s="217"/>
      <c r="C89" s="218"/>
      <c r="D89" s="219" t="s">
        <v>128</v>
      </c>
      <c r="E89" s="220" t="s">
        <v>21</v>
      </c>
      <c r="F89" s="221" t="s">
        <v>129</v>
      </c>
      <c r="G89" s="218"/>
      <c r="H89" s="222">
        <v>11</v>
      </c>
      <c r="I89" s="223"/>
      <c r="J89" s="218"/>
      <c r="K89" s="218"/>
      <c r="L89" s="224"/>
      <c r="M89" s="225"/>
      <c r="N89" s="226"/>
      <c r="O89" s="226"/>
      <c r="P89" s="226"/>
      <c r="Q89" s="226"/>
      <c r="R89" s="226"/>
      <c r="S89" s="226"/>
      <c r="T89" s="227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28" t="s">
        <v>128</v>
      </c>
      <c r="AU89" s="228" t="s">
        <v>80</v>
      </c>
      <c r="AV89" s="12" t="s">
        <v>82</v>
      </c>
      <c r="AW89" s="12" t="s">
        <v>34</v>
      </c>
      <c r="AX89" s="12" t="s">
        <v>73</v>
      </c>
      <c r="AY89" s="228" t="s">
        <v>121</v>
      </c>
    </row>
    <row r="90" s="13" customFormat="1">
      <c r="A90" s="13"/>
      <c r="B90" s="229"/>
      <c r="C90" s="230"/>
      <c r="D90" s="219" t="s">
        <v>128</v>
      </c>
      <c r="E90" s="231" t="s">
        <v>21</v>
      </c>
      <c r="F90" s="232" t="s">
        <v>130</v>
      </c>
      <c r="G90" s="230"/>
      <c r="H90" s="233">
        <v>11</v>
      </c>
      <c r="I90" s="234"/>
      <c r="J90" s="230"/>
      <c r="K90" s="230"/>
      <c r="L90" s="235"/>
      <c r="M90" s="236"/>
      <c r="N90" s="237"/>
      <c r="O90" s="237"/>
      <c r="P90" s="237"/>
      <c r="Q90" s="237"/>
      <c r="R90" s="237"/>
      <c r="S90" s="237"/>
      <c r="T90" s="23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9" t="s">
        <v>128</v>
      </c>
      <c r="AU90" s="239" t="s">
        <v>80</v>
      </c>
      <c r="AV90" s="13" t="s">
        <v>120</v>
      </c>
      <c r="AW90" s="13" t="s">
        <v>34</v>
      </c>
      <c r="AX90" s="13" t="s">
        <v>80</v>
      </c>
      <c r="AY90" s="239" t="s">
        <v>121</v>
      </c>
    </row>
    <row r="91" s="2" customFormat="1" ht="62.7" customHeight="1">
      <c r="A91" s="37"/>
      <c r="B91" s="38"/>
      <c r="C91" s="204" t="s">
        <v>82</v>
      </c>
      <c r="D91" s="204" t="s">
        <v>122</v>
      </c>
      <c r="E91" s="205" t="s">
        <v>131</v>
      </c>
      <c r="F91" s="206" t="s">
        <v>132</v>
      </c>
      <c r="G91" s="207" t="s">
        <v>133</v>
      </c>
      <c r="H91" s="208">
        <v>11</v>
      </c>
      <c r="I91" s="209"/>
      <c r="J91" s="210">
        <f>ROUND(I91*H91,2)</f>
        <v>0</v>
      </c>
      <c r="K91" s="206" t="s">
        <v>126</v>
      </c>
      <c r="L91" s="43"/>
      <c r="M91" s="211" t="s">
        <v>21</v>
      </c>
      <c r="N91" s="212" t="s">
        <v>44</v>
      </c>
      <c r="O91" s="83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5" t="s">
        <v>120</v>
      </c>
      <c r="AT91" s="215" t="s">
        <v>122</v>
      </c>
      <c r="AU91" s="215" t="s">
        <v>80</v>
      </c>
      <c r="AY91" s="16" t="s">
        <v>121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80</v>
      </c>
      <c r="BK91" s="216">
        <f>ROUND(I91*H91,2)</f>
        <v>0</v>
      </c>
      <c r="BL91" s="16" t="s">
        <v>120</v>
      </c>
      <c r="BM91" s="215" t="s">
        <v>134</v>
      </c>
    </row>
    <row r="92" s="2" customFormat="1" ht="49.05" customHeight="1">
      <c r="A92" s="37"/>
      <c r="B92" s="38"/>
      <c r="C92" s="204" t="s">
        <v>135</v>
      </c>
      <c r="D92" s="204" t="s">
        <v>122</v>
      </c>
      <c r="E92" s="205" t="s">
        <v>136</v>
      </c>
      <c r="F92" s="206" t="s">
        <v>137</v>
      </c>
      <c r="G92" s="207" t="s">
        <v>125</v>
      </c>
      <c r="H92" s="208">
        <v>2</v>
      </c>
      <c r="I92" s="209"/>
      <c r="J92" s="210">
        <f>ROUND(I92*H92,2)</f>
        <v>0</v>
      </c>
      <c r="K92" s="206" t="s">
        <v>126</v>
      </c>
      <c r="L92" s="43"/>
      <c r="M92" s="211" t="s">
        <v>21</v>
      </c>
      <c r="N92" s="212" t="s">
        <v>44</v>
      </c>
      <c r="O92" s="83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5" t="s">
        <v>120</v>
      </c>
      <c r="AT92" s="215" t="s">
        <v>122</v>
      </c>
      <c r="AU92" s="215" t="s">
        <v>80</v>
      </c>
      <c r="AY92" s="16" t="s">
        <v>121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80</v>
      </c>
      <c r="BK92" s="216">
        <f>ROUND(I92*H92,2)</f>
        <v>0</v>
      </c>
      <c r="BL92" s="16" t="s">
        <v>120</v>
      </c>
      <c r="BM92" s="215" t="s">
        <v>138</v>
      </c>
    </row>
    <row r="93" s="12" customFormat="1">
      <c r="A93" s="12"/>
      <c r="B93" s="217"/>
      <c r="C93" s="218"/>
      <c r="D93" s="219" t="s">
        <v>128</v>
      </c>
      <c r="E93" s="220" t="s">
        <v>21</v>
      </c>
      <c r="F93" s="221" t="s">
        <v>139</v>
      </c>
      <c r="G93" s="218"/>
      <c r="H93" s="222">
        <v>2</v>
      </c>
      <c r="I93" s="223"/>
      <c r="J93" s="218"/>
      <c r="K93" s="218"/>
      <c r="L93" s="224"/>
      <c r="M93" s="225"/>
      <c r="N93" s="226"/>
      <c r="O93" s="226"/>
      <c r="P93" s="226"/>
      <c r="Q93" s="226"/>
      <c r="R93" s="226"/>
      <c r="S93" s="226"/>
      <c r="T93" s="227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28" t="s">
        <v>128</v>
      </c>
      <c r="AU93" s="228" t="s">
        <v>80</v>
      </c>
      <c r="AV93" s="12" t="s">
        <v>82</v>
      </c>
      <c r="AW93" s="12" t="s">
        <v>34</v>
      </c>
      <c r="AX93" s="12" t="s">
        <v>73</v>
      </c>
      <c r="AY93" s="228" t="s">
        <v>121</v>
      </c>
    </row>
    <row r="94" s="13" customFormat="1">
      <c r="A94" s="13"/>
      <c r="B94" s="229"/>
      <c r="C94" s="230"/>
      <c r="D94" s="219" t="s">
        <v>128</v>
      </c>
      <c r="E94" s="231" t="s">
        <v>21</v>
      </c>
      <c r="F94" s="232" t="s">
        <v>130</v>
      </c>
      <c r="G94" s="230"/>
      <c r="H94" s="233">
        <v>2</v>
      </c>
      <c r="I94" s="234"/>
      <c r="J94" s="230"/>
      <c r="K94" s="230"/>
      <c r="L94" s="235"/>
      <c r="M94" s="236"/>
      <c r="N94" s="237"/>
      <c r="O94" s="237"/>
      <c r="P94" s="237"/>
      <c r="Q94" s="237"/>
      <c r="R94" s="237"/>
      <c r="S94" s="237"/>
      <c r="T94" s="23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9" t="s">
        <v>128</v>
      </c>
      <c r="AU94" s="239" t="s">
        <v>80</v>
      </c>
      <c r="AV94" s="13" t="s">
        <v>120</v>
      </c>
      <c r="AW94" s="13" t="s">
        <v>34</v>
      </c>
      <c r="AX94" s="13" t="s">
        <v>80</v>
      </c>
      <c r="AY94" s="239" t="s">
        <v>121</v>
      </c>
    </row>
    <row r="95" s="2" customFormat="1" ht="49.05" customHeight="1">
      <c r="A95" s="37"/>
      <c r="B95" s="38"/>
      <c r="C95" s="204" t="s">
        <v>120</v>
      </c>
      <c r="D95" s="204" t="s">
        <v>122</v>
      </c>
      <c r="E95" s="205" t="s">
        <v>140</v>
      </c>
      <c r="F95" s="206" t="s">
        <v>141</v>
      </c>
      <c r="G95" s="207" t="s">
        <v>125</v>
      </c>
      <c r="H95" s="208">
        <v>1</v>
      </c>
      <c r="I95" s="209"/>
      <c r="J95" s="210">
        <f>ROUND(I95*H95,2)</f>
        <v>0</v>
      </c>
      <c r="K95" s="206" t="s">
        <v>126</v>
      </c>
      <c r="L95" s="43"/>
      <c r="M95" s="211" t="s">
        <v>21</v>
      </c>
      <c r="N95" s="212" t="s">
        <v>44</v>
      </c>
      <c r="O95" s="83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5" t="s">
        <v>120</v>
      </c>
      <c r="AT95" s="215" t="s">
        <v>122</v>
      </c>
      <c r="AU95" s="215" t="s">
        <v>80</v>
      </c>
      <c r="AY95" s="16" t="s">
        <v>121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6" t="s">
        <v>80</v>
      </c>
      <c r="BK95" s="216">
        <f>ROUND(I95*H95,2)</f>
        <v>0</v>
      </c>
      <c r="BL95" s="16" t="s">
        <v>120</v>
      </c>
      <c r="BM95" s="215" t="s">
        <v>142</v>
      </c>
    </row>
    <row r="96" s="12" customFormat="1">
      <c r="A96" s="12"/>
      <c r="B96" s="217"/>
      <c r="C96" s="218"/>
      <c r="D96" s="219" t="s">
        <v>128</v>
      </c>
      <c r="E96" s="220" t="s">
        <v>21</v>
      </c>
      <c r="F96" s="221" t="s">
        <v>143</v>
      </c>
      <c r="G96" s="218"/>
      <c r="H96" s="222">
        <v>1</v>
      </c>
      <c r="I96" s="223"/>
      <c r="J96" s="218"/>
      <c r="K96" s="218"/>
      <c r="L96" s="224"/>
      <c r="M96" s="225"/>
      <c r="N96" s="226"/>
      <c r="O96" s="226"/>
      <c r="P96" s="226"/>
      <c r="Q96" s="226"/>
      <c r="R96" s="226"/>
      <c r="S96" s="226"/>
      <c r="T96" s="227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8" t="s">
        <v>128</v>
      </c>
      <c r="AU96" s="228" t="s">
        <v>80</v>
      </c>
      <c r="AV96" s="12" t="s">
        <v>82</v>
      </c>
      <c r="AW96" s="12" t="s">
        <v>34</v>
      </c>
      <c r="AX96" s="12" t="s">
        <v>73</v>
      </c>
      <c r="AY96" s="228" t="s">
        <v>121</v>
      </c>
    </row>
    <row r="97" s="13" customFormat="1">
      <c r="A97" s="13"/>
      <c r="B97" s="229"/>
      <c r="C97" s="230"/>
      <c r="D97" s="219" t="s">
        <v>128</v>
      </c>
      <c r="E97" s="231" t="s">
        <v>21</v>
      </c>
      <c r="F97" s="232" t="s">
        <v>130</v>
      </c>
      <c r="G97" s="230"/>
      <c r="H97" s="233">
        <v>1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9" t="s">
        <v>128</v>
      </c>
      <c r="AU97" s="239" t="s">
        <v>80</v>
      </c>
      <c r="AV97" s="13" t="s">
        <v>120</v>
      </c>
      <c r="AW97" s="13" t="s">
        <v>34</v>
      </c>
      <c r="AX97" s="13" t="s">
        <v>80</v>
      </c>
      <c r="AY97" s="239" t="s">
        <v>121</v>
      </c>
    </row>
    <row r="98" s="2" customFormat="1" ht="49.05" customHeight="1">
      <c r="A98" s="37"/>
      <c r="B98" s="38"/>
      <c r="C98" s="204" t="s">
        <v>144</v>
      </c>
      <c r="D98" s="204" t="s">
        <v>122</v>
      </c>
      <c r="E98" s="205" t="s">
        <v>145</v>
      </c>
      <c r="F98" s="206" t="s">
        <v>146</v>
      </c>
      <c r="G98" s="207" t="s">
        <v>125</v>
      </c>
      <c r="H98" s="208">
        <v>2</v>
      </c>
      <c r="I98" s="209"/>
      <c r="J98" s="210">
        <f>ROUND(I98*H98,2)</f>
        <v>0</v>
      </c>
      <c r="K98" s="206" t="s">
        <v>126</v>
      </c>
      <c r="L98" s="43"/>
      <c r="M98" s="211" t="s">
        <v>21</v>
      </c>
      <c r="N98" s="212" t="s">
        <v>44</v>
      </c>
      <c r="O98" s="83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5" t="s">
        <v>120</v>
      </c>
      <c r="AT98" s="215" t="s">
        <v>122</v>
      </c>
      <c r="AU98" s="215" t="s">
        <v>80</v>
      </c>
      <c r="AY98" s="16" t="s">
        <v>121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80</v>
      </c>
      <c r="BK98" s="216">
        <f>ROUND(I98*H98,2)</f>
        <v>0</v>
      </c>
      <c r="BL98" s="16" t="s">
        <v>120</v>
      </c>
      <c r="BM98" s="215" t="s">
        <v>147</v>
      </c>
    </row>
    <row r="99" s="12" customFormat="1">
      <c r="A99" s="12"/>
      <c r="B99" s="217"/>
      <c r="C99" s="218"/>
      <c r="D99" s="219" t="s">
        <v>128</v>
      </c>
      <c r="E99" s="220" t="s">
        <v>21</v>
      </c>
      <c r="F99" s="221" t="s">
        <v>148</v>
      </c>
      <c r="G99" s="218"/>
      <c r="H99" s="222">
        <v>2</v>
      </c>
      <c r="I99" s="223"/>
      <c r="J99" s="218"/>
      <c r="K99" s="218"/>
      <c r="L99" s="224"/>
      <c r="M99" s="225"/>
      <c r="N99" s="226"/>
      <c r="O99" s="226"/>
      <c r="P99" s="226"/>
      <c r="Q99" s="226"/>
      <c r="R99" s="226"/>
      <c r="S99" s="226"/>
      <c r="T99" s="227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8" t="s">
        <v>128</v>
      </c>
      <c r="AU99" s="228" t="s">
        <v>80</v>
      </c>
      <c r="AV99" s="12" t="s">
        <v>82</v>
      </c>
      <c r="AW99" s="12" t="s">
        <v>34</v>
      </c>
      <c r="AX99" s="12" t="s">
        <v>73</v>
      </c>
      <c r="AY99" s="228" t="s">
        <v>121</v>
      </c>
    </row>
    <row r="100" s="13" customFormat="1">
      <c r="A100" s="13"/>
      <c r="B100" s="229"/>
      <c r="C100" s="230"/>
      <c r="D100" s="219" t="s">
        <v>128</v>
      </c>
      <c r="E100" s="231" t="s">
        <v>21</v>
      </c>
      <c r="F100" s="232" t="s">
        <v>130</v>
      </c>
      <c r="G100" s="230"/>
      <c r="H100" s="233">
        <v>2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9" t="s">
        <v>128</v>
      </c>
      <c r="AU100" s="239" t="s">
        <v>80</v>
      </c>
      <c r="AV100" s="13" t="s">
        <v>120</v>
      </c>
      <c r="AW100" s="13" t="s">
        <v>34</v>
      </c>
      <c r="AX100" s="13" t="s">
        <v>80</v>
      </c>
      <c r="AY100" s="239" t="s">
        <v>121</v>
      </c>
    </row>
    <row r="101" s="2" customFormat="1" ht="66.75" customHeight="1">
      <c r="A101" s="37"/>
      <c r="B101" s="38"/>
      <c r="C101" s="204" t="s">
        <v>149</v>
      </c>
      <c r="D101" s="204" t="s">
        <v>122</v>
      </c>
      <c r="E101" s="205" t="s">
        <v>150</v>
      </c>
      <c r="F101" s="206" t="s">
        <v>151</v>
      </c>
      <c r="G101" s="207" t="s">
        <v>125</v>
      </c>
      <c r="H101" s="208">
        <v>3</v>
      </c>
      <c r="I101" s="209"/>
      <c r="J101" s="210">
        <f>ROUND(I101*H101,2)</f>
        <v>0</v>
      </c>
      <c r="K101" s="206" t="s">
        <v>126</v>
      </c>
      <c r="L101" s="43"/>
      <c r="M101" s="211" t="s">
        <v>21</v>
      </c>
      <c r="N101" s="212" t="s">
        <v>44</v>
      </c>
      <c r="O101" s="83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5" t="s">
        <v>120</v>
      </c>
      <c r="AT101" s="215" t="s">
        <v>122</v>
      </c>
      <c r="AU101" s="215" t="s">
        <v>80</v>
      </c>
      <c r="AY101" s="16" t="s">
        <v>121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80</v>
      </c>
      <c r="BK101" s="216">
        <f>ROUND(I101*H101,2)</f>
        <v>0</v>
      </c>
      <c r="BL101" s="16" t="s">
        <v>120</v>
      </c>
      <c r="BM101" s="215" t="s">
        <v>152</v>
      </c>
    </row>
    <row r="102" s="12" customFormat="1">
      <c r="A102" s="12"/>
      <c r="B102" s="217"/>
      <c r="C102" s="218"/>
      <c r="D102" s="219" t="s">
        <v>128</v>
      </c>
      <c r="E102" s="220" t="s">
        <v>21</v>
      </c>
      <c r="F102" s="221" t="s">
        <v>153</v>
      </c>
      <c r="G102" s="218"/>
      <c r="H102" s="222">
        <v>3</v>
      </c>
      <c r="I102" s="223"/>
      <c r="J102" s="218"/>
      <c r="K102" s="218"/>
      <c r="L102" s="224"/>
      <c r="M102" s="225"/>
      <c r="N102" s="226"/>
      <c r="O102" s="226"/>
      <c r="P102" s="226"/>
      <c r="Q102" s="226"/>
      <c r="R102" s="226"/>
      <c r="S102" s="226"/>
      <c r="T102" s="227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28" t="s">
        <v>128</v>
      </c>
      <c r="AU102" s="228" t="s">
        <v>80</v>
      </c>
      <c r="AV102" s="12" t="s">
        <v>82</v>
      </c>
      <c r="AW102" s="12" t="s">
        <v>34</v>
      </c>
      <c r="AX102" s="12" t="s">
        <v>73</v>
      </c>
      <c r="AY102" s="228" t="s">
        <v>121</v>
      </c>
    </row>
    <row r="103" s="13" customFormat="1">
      <c r="A103" s="13"/>
      <c r="B103" s="229"/>
      <c r="C103" s="230"/>
      <c r="D103" s="219" t="s">
        <v>128</v>
      </c>
      <c r="E103" s="231" t="s">
        <v>21</v>
      </c>
      <c r="F103" s="232" t="s">
        <v>130</v>
      </c>
      <c r="G103" s="230"/>
      <c r="H103" s="233">
        <v>3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9" t="s">
        <v>128</v>
      </c>
      <c r="AU103" s="239" t="s">
        <v>80</v>
      </c>
      <c r="AV103" s="13" t="s">
        <v>120</v>
      </c>
      <c r="AW103" s="13" t="s">
        <v>34</v>
      </c>
      <c r="AX103" s="13" t="s">
        <v>80</v>
      </c>
      <c r="AY103" s="239" t="s">
        <v>121</v>
      </c>
    </row>
    <row r="104" s="2" customFormat="1" ht="66.75" customHeight="1">
      <c r="A104" s="37"/>
      <c r="B104" s="38"/>
      <c r="C104" s="204" t="s">
        <v>154</v>
      </c>
      <c r="D104" s="204" t="s">
        <v>122</v>
      </c>
      <c r="E104" s="205" t="s">
        <v>155</v>
      </c>
      <c r="F104" s="206" t="s">
        <v>156</v>
      </c>
      <c r="G104" s="207" t="s">
        <v>125</v>
      </c>
      <c r="H104" s="208">
        <v>2</v>
      </c>
      <c r="I104" s="209"/>
      <c r="J104" s="210">
        <f>ROUND(I104*H104,2)</f>
        <v>0</v>
      </c>
      <c r="K104" s="206" t="s">
        <v>126</v>
      </c>
      <c r="L104" s="43"/>
      <c r="M104" s="211" t="s">
        <v>21</v>
      </c>
      <c r="N104" s="212" t="s">
        <v>44</v>
      </c>
      <c r="O104" s="83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5" t="s">
        <v>120</v>
      </c>
      <c r="AT104" s="215" t="s">
        <v>122</v>
      </c>
      <c r="AU104" s="215" t="s">
        <v>80</v>
      </c>
      <c r="AY104" s="16" t="s">
        <v>121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80</v>
      </c>
      <c r="BK104" s="216">
        <f>ROUND(I104*H104,2)</f>
        <v>0</v>
      </c>
      <c r="BL104" s="16" t="s">
        <v>120</v>
      </c>
      <c r="BM104" s="215" t="s">
        <v>157</v>
      </c>
    </row>
    <row r="105" s="12" customFormat="1">
      <c r="A105" s="12"/>
      <c r="B105" s="217"/>
      <c r="C105" s="218"/>
      <c r="D105" s="219" t="s">
        <v>128</v>
      </c>
      <c r="E105" s="220" t="s">
        <v>21</v>
      </c>
      <c r="F105" s="221" t="s">
        <v>158</v>
      </c>
      <c r="G105" s="218"/>
      <c r="H105" s="222">
        <v>2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28" t="s">
        <v>128</v>
      </c>
      <c r="AU105" s="228" t="s">
        <v>80</v>
      </c>
      <c r="AV105" s="12" t="s">
        <v>82</v>
      </c>
      <c r="AW105" s="12" t="s">
        <v>34</v>
      </c>
      <c r="AX105" s="12" t="s">
        <v>73</v>
      </c>
      <c r="AY105" s="228" t="s">
        <v>121</v>
      </c>
    </row>
    <row r="106" s="13" customFormat="1">
      <c r="A106" s="13"/>
      <c r="B106" s="229"/>
      <c r="C106" s="230"/>
      <c r="D106" s="219" t="s">
        <v>128</v>
      </c>
      <c r="E106" s="231" t="s">
        <v>21</v>
      </c>
      <c r="F106" s="232" t="s">
        <v>130</v>
      </c>
      <c r="G106" s="230"/>
      <c r="H106" s="233">
        <v>2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9" t="s">
        <v>128</v>
      </c>
      <c r="AU106" s="239" t="s">
        <v>80</v>
      </c>
      <c r="AV106" s="13" t="s">
        <v>120</v>
      </c>
      <c r="AW106" s="13" t="s">
        <v>34</v>
      </c>
      <c r="AX106" s="13" t="s">
        <v>80</v>
      </c>
      <c r="AY106" s="239" t="s">
        <v>121</v>
      </c>
    </row>
    <row r="107" s="2" customFormat="1" ht="55.5" customHeight="1">
      <c r="A107" s="37"/>
      <c r="B107" s="38"/>
      <c r="C107" s="204" t="s">
        <v>159</v>
      </c>
      <c r="D107" s="204" t="s">
        <v>122</v>
      </c>
      <c r="E107" s="205" t="s">
        <v>160</v>
      </c>
      <c r="F107" s="206" t="s">
        <v>161</v>
      </c>
      <c r="G107" s="207" t="s">
        <v>125</v>
      </c>
      <c r="H107" s="208">
        <v>12</v>
      </c>
      <c r="I107" s="209"/>
      <c r="J107" s="210">
        <f>ROUND(I107*H107,2)</f>
        <v>0</v>
      </c>
      <c r="K107" s="206" t="s">
        <v>126</v>
      </c>
      <c r="L107" s="43"/>
      <c r="M107" s="211" t="s">
        <v>21</v>
      </c>
      <c r="N107" s="212" t="s">
        <v>44</v>
      </c>
      <c r="O107" s="83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5" t="s">
        <v>120</v>
      </c>
      <c r="AT107" s="215" t="s">
        <v>122</v>
      </c>
      <c r="AU107" s="215" t="s">
        <v>80</v>
      </c>
      <c r="AY107" s="16" t="s">
        <v>121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80</v>
      </c>
      <c r="BK107" s="216">
        <f>ROUND(I107*H107,2)</f>
        <v>0</v>
      </c>
      <c r="BL107" s="16" t="s">
        <v>120</v>
      </c>
      <c r="BM107" s="215" t="s">
        <v>162</v>
      </c>
    </row>
    <row r="108" s="12" customFormat="1">
      <c r="A108" s="12"/>
      <c r="B108" s="217"/>
      <c r="C108" s="218"/>
      <c r="D108" s="219" t="s">
        <v>128</v>
      </c>
      <c r="E108" s="220" t="s">
        <v>21</v>
      </c>
      <c r="F108" s="221" t="s">
        <v>163</v>
      </c>
      <c r="G108" s="218"/>
      <c r="H108" s="222">
        <v>6</v>
      </c>
      <c r="I108" s="223"/>
      <c r="J108" s="218"/>
      <c r="K108" s="218"/>
      <c r="L108" s="224"/>
      <c r="M108" s="225"/>
      <c r="N108" s="226"/>
      <c r="O108" s="226"/>
      <c r="P108" s="226"/>
      <c r="Q108" s="226"/>
      <c r="R108" s="226"/>
      <c r="S108" s="226"/>
      <c r="T108" s="227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28" t="s">
        <v>128</v>
      </c>
      <c r="AU108" s="228" t="s">
        <v>80</v>
      </c>
      <c r="AV108" s="12" t="s">
        <v>82</v>
      </c>
      <c r="AW108" s="12" t="s">
        <v>34</v>
      </c>
      <c r="AX108" s="12" t="s">
        <v>73</v>
      </c>
      <c r="AY108" s="228" t="s">
        <v>121</v>
      </c>
    </row>
    <row r="109" s="12" customFormat="1">
      <c r="A109" s="12"/>
      <c r="B109" s="217"/>
      <c r="C109" s="218"/>
      <c r="D109" s="219" t="s">
        <v>128</v>
      </c>
      <c r="E109" s="220" t="s">
        <v>21</v>
      </c>
      <c r="F109" s="221" t="s">
        <v>164</v>
      </c>
      <c r="G109" s="218"/>
      <c r="H109" s="222">
        <v>6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28" t="s">
        <v>128</v>
      </c>
      <c r="AU109" s="228" t="s">
        <v>80</v>
      </c>
      <c r="AV109" s="12" t="s">
        <v>82</v>
      </c>
      <c r="AW109" s="12" t="s">
        <v>34</v>
      </c>
      <c r="AX109" s="12" t="s">
        <v>73</v>
      </c>
      <c r="AY109" s="228" t="s">
        <v>121</v>
      </c>
    </row>
    <row r="110" s="13" customFormat="1">
      <c r="A110" s="13"/>
      <c r="B110" s="229"/>
      <c r="C110" s="230"/>
      <c r="D110" s="219" t="s">
        <v>128</v>
      </c>
      <c r="E110" s="231" t="s">
        <v>21</v>
      </c>
      <c r="F110" s="232" t="s">
        <v>130</v>
      </c>
      <c r="G110" s="230"/>
      <c r="H110" s="233">
        <v>12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9" t="s">
        <v>128</v>
      </c>
      <c r="AU110" s="239" t="s">
        <v>80</v>
      </c>
      <c r="AV110" s="13" t="s">
        <v>120</v>
      </c>
      <c r="AW110" s="13" t="s">
        <v>34</v>
      </c>
      <c r="AX110" s="13" t="s">
        <v>80</v>
      </c>
      <c r="AY110" s="239" t="s">
        <v>121</v>
      </c>
    </row>
    <row r="111" s="2" customFormat="1" ht="24.15" customHeight="1">
      <c r="A111" s="37"/>
      <c r="B111" s="38"/>
      <c r="C111" s="204" t="s">
        <v>165</v>
      </c>
      <c r="D111" s="204" t="s">
        <v>122</v>
      </c>
      <c r="E111" s="205" t="s">
        <v>166</v>
      </c>
      <c r="F111" s="206" t="s">
        <v>167</v>
      </c>
      <c r="G111" s="207" t="s">
        <v>125</v>
      </c>
      <c r="H111" s="208">
        <v>12</v>
      </c>
      <c r="I111" s="209"/>
      <c r="J111" s="210">
        <f>ROUND(I111*H111,2)</f>
        <v>0</v>
      </c>
      <c r="K111" s="206" t="s">
        <v>126</v>
      </c>
      <c r="L111" s="43"/>
      <c r="M111" s="211" t="s">
        <v>21</v>
      </c>
      <c r="N111" s="212" t="s">
        <v>44</v>
      </c>
      <c r="O111" s="83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5" t="s">
        <v>120</v>
      </c>
      <c r="AT111" s="215" t="s">
        <v>122</v>
      </c>
      <c r="AU111" s="215" t="s">
        <v>80</v>
      </c>
      <c r="AY111" s="16" t="s">
        <v>121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6" t="s">
        <v>80</v>
      </c>
      <c r="BK111" s="216">
        <f>ROUND(I111*H111,2)</f>
        <v>0</v>
      </c>
      <c r="BL111" s="16" t="s">
        <v>120</v>
      </c>
      <c r="BM111" s="215" t="s">
        <v>168</v>
      </c>
    </row>
    <row r="112" s="12" customFormat="1">
      <c r="A112" s="12"/>
      <c r="B112" s="217"/>
      <c r="C112" s="218"/>
      <c r="D112" s="219" t="s">
        <v>128</v>
      </c>
      <c r="E112" s="220" t="s">
        <v>21</v>
      </c>
      <c r="F112" s="221" t="s">
        <v>149</v>
      </c>
      <c r="G112" s="218"/>
      <c r="H112" s="222">
        <v>6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28" t="s">
        <v>128</v>
      </c>
      <c r="AU112" s="228" t="s">
        <v>80</v>
      </c>
      <c r="AV112" s="12" t="s">
        <v>82</v>
      </c>
      <c r="AW112" s="12" t="s">
        <v>34</v>
      </c>
      <c r="AX112" s="12" t="s">
        <v>73</v>
      </c>
      <c r="AY112" s="228" t="s">
        <v>121</v>
      </c>
    </row>
    <row r="113" s="12" customFormat="1">
      <c r="A113" s="12"/>
      <c r="B113" s="217"/>
      <c r="C113" s="218"/>
      <c r="D113" s="219" t="s">
        <v>128</v>
      </c>
      <c r="E113" s="220" t="s">
        <v>21</v>
      </c>
      <c r="F113" s="221" t="s">
        <v>169</v>
      </c>
      <c r="G113" s="218"/>
      <c r="H113" s="222">
        <v>6</v>
      </c>
      <c r="I113" s="223"/>
      <c r="J113" s="218"/>
      <c r="K113" s="218"/>
      <c r="L113" s="224"/>
      <c r="M113" s="225"/>
      <c r="N113" s="226"/>
      <c r="O113" s="226"/>
      <c r="P113" s="226"/>
      <c r="Q113" s="226"/>
      <c r="R113" s="226"/>
      <c r="S113" s="226"/>
      <c r="T113" s="227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28" t="s">
        <v>128</v>
      </c>
      <c r="AU113" s="228" t="s">
        <v>80</v>
      </c>
      <c r="AV113" s="12" t="s">
        <v>82</v>
      </c>
      <c r="AW113" s="12" t="s">
        <v>34</v>
      </c>
      <c r="AX113" s="12" t="s">
        <v>73</v>
      </c>
      <c r="AY113" s="228" t="s">
        <v>121</v>
      </c>
    </row>
    <row r="114" s="13" customFormat="1">
      <c r="A114" s="13"/>
      <c r="B114" s="229"/>
      <c r="C114" s="230"/>
      <c r="D114" s="219" t="s">
        <v>128</v>
      </c>
      <c r="E114" s="231" t="s">
        <v>21</v>
      </c>
      <c r="F114" s="232" t="s">
        <v>130</v>
      </c>
      <c r="G114" s="230"/>
      <c r="H114" s="233">
        <v>12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9" t="s">
        <v>128</v>
      </c>
      <c r="AU114" s="239" t="s">
        <v>80</v>
      </c>
      <c r="AV114" s="13" t="s">
        <v>120</v>
      </c>
      <c r="AW114" s="13" t="s">
        <v>34</v>
      </c>
      <c r="AX114" s="13" t="s">
        <v>80</v>
      </c>
      <c r="AY114" s="239" t="s">
        <v>121</v>
      </c>
    </row>
    <row r="115" s="2" customFormat="1" ht="16.5" customHeight="1">
      <c r="A115" s="37"/>
      <c r="B115" s="38"/>
      <c r="C115" s="204" t="s">
        <v>170</v>
      </c>
      <c r="D115" s="204" t="s">
        <v>122</v>
      </c>
      <c r="E115" s="205" t="s">
        <v>171</v>
      </c>
      <c r="F115" s="206" t="s">
        <v>172</v>
      </c>
      <c r="G115" s="207" t="s">
        <v>125</v>
      </c>
      <c r="H115" s="208">
        <v>16</v>
      </c>
      <c r="I115" s="209"/>
      <c r="J115" s="210">
        <f>ROUND(I115*H115,2)</f>
        <v>0</v>
      </c>
      <c r="K115" s="206" t="s">
        <v>126</v>
      </c>
      <c r="L115" s="43"/>
      <c r="M115" s="211" t="s">
        <v>21</v>
      </c>
      <c r="N115" s="212" t="s">
        <v>44</v>
      </c>
      <c r="O115" s="83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5" t="s">
        <v>120</v>
      </c>
      <c r="AT115" s="215" t="s">
        <v>122</v>
      </c>
      <c r="AU115" s="215" t="s">
        <v>80</v>
      </c>
      <c r="AY115" s="16" t="s">
        <v>121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6" t="s">
        <v>80</v>
      </c>
      <c r="BK115" s="216">
        <f>ROUND(I115*H115,2)</f>
        <v>0</v>
      </c>
      <c r="BL115" s="16" t="s">
        <v>120</v>
      </c>
      <c r="BM115" s="215" t="s">
        <v>173</v>
      </c>
    </row>
    <row r="116" s="2" customFormat="1" ht="128.55" customHeight="1">
      <c r="A116" s="37"/>
      <c r="B116" s="38"/>
      <c r="C116" s="204" t="s">
        <v>174</v>
      </c>
      <c r="D116" s="204" t="s">
        <v>122</v>
      </c>
      <c r="E116" s="205" t="s">
        <v>175</v>
      </c>
      <c r="F116" s="206" t="s">
        <v>176</v>
      </c>
      <c r="G116" s="207" t="s">
        <v>125</v>
      </c>
      <c r="H116" s="208">
        <v>8</v>
      </c>
      <c r="I116" s="209"/>
      <c r="J116" s="210">
        <f>ROUND(I116*H116,2)</f>
        <v>0</v>
      </c>
      <c r="K116" s="206" t="s">
        <v>126</v>
      </c>
      <c r="L116" s="43"/>
      <c r="M116" s="211" t="s">
        <v>21</v>
      </c>
      <c r="N116" s="212" t="s">
        <v>44</v>
      </c>
      <c r="O116" s="83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5" t="s">
        <v>120</v>
      </c>
      <c r="AT116" s="215" t="s">
        <v>122</v>
      </c>
      <c r="AU116" s="215" t="s">
        <v>80</v>
      </c>
      <c r="AY116" s="16" t="s">
        <v>121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80</v>
      </c>
      <c r="BK116" s="216">
        <f>ROUND(I116*H116,2)</f>
        <v>0</v>
      </c>
      <c r="BL116" s="16" t="s">
        <v>120</v>
      </c>
      <c r="BM116" s="215" t="s">
        <v>177</v>
      </c>
    </row>
    <row r="117" s="2" customFormat="1" ht="49.05" customHeight="1">
      <c r="A117" s="37"/>
      <c r="B117" s="38"/>
      <c r="C117" s="204" t="s">
        <v>178</v>
      </c>
      <c r="D117" s="204" t="s">
        <v>122</v>
      </c>
      <c r="E117" s="205" t="s">
        <v>179</v>
      </c>
      <c r="F117" s="206" t="s">
        <v>180</v>
      </c>
      <c r="G117" s="207" t="s">
        <v>125</v>
      </c>
      <c r="H117" s="208">
        <v>64</v>
      </c>
      <c r="I117" s="209"/>
      <c r="J117" s="210">
        <f>ROUND(I117*H117,2)</f>
        <v>0</v>
      </c>
      <c r="K117" s="206" t="s">
        <v>126</v>
      </c>
      <c r="L117" s="43"/>
      <c r="M117" s="211" t="s">
        <v>21</v>
      </c>
      <c r="N117" s="212" t="s">
        <v>44</v>
      </c>
      <c r="O117" s="83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5" t="s">
        <v>120</v>
      </c>
      <c r="AT117" s="215" t="s">
        <v>122</v>
      </c>
      <c r="AU117" s="215" t="s">
        <v>80</v>
      </c>
      <c r="AY117" s="16" t="s">
        <v>121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6" t="s">
        <v>80</v>
      </c>
      <c r="BK117" s="216">
        <f>ROUND(I117*H117,2)</f>
        <v>0</v>
      </c>
      <c r="BL117" s="16" t="s">
        <v>120</v>
      </c>
      <c r="BM117" s="215" t="s">
        <v>181</v>
      </c>
    </row>
    <row r="118" s="12" customFormat="1">
      <c r="A118" s="12"/>
      <c r="B118" s="217"/>
      <c r="C118" s="218"/>
      <c r="D118" s="219" t="s">
        <v>128</v>
      </c>
      <c r="E118" s="220" t="s">
        <v>21</v>
      </c>
      <c r="F118" s="221" t="s">
        <v>182</v>
      </c>
      <c r="G118" s="218"/>
      <c r="H118" s="222">
        <v>32</v>
      </c>
      <c r="I118" s="223"/>
      <c r="J118" s="218"/>
      <c r="K118" s="218"/>
      <c r="L118" s="224"/>
      <c r="M118" s="225"/>
      <c r="N118" s="226"/>
      <c r="O118" s="226"/>
      <c r="P118" s="226"/>
      <c r="Q118" s="226"/>
      <c r="R118" s="226"/>
      <c r="S118" s="226"/>
      <c r="T118" s="227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28" t="s">
        <v>128</v>
      </c>
      <c r="AU118" s="228" t="s">
        <v>80</v>
      </c>
      <c r="AV118" s="12" t="s">
        <v>82</v>
      </c>
      <c r="AW118" s="12" t="s">
        <v>34</v>
      </c>
      <c r="AX118" s="12" t="s">
        <v>73</v>
      </c>
      <c r="AY118" s="228" t="s">
        <v>121</v>
      </c>
    </row>
    <row r="119" s="12" customFormat="1">
      <c r="A119" s="12"/>
      <c r="B119" s="217"/>
      <c r="C119" s="218"/>
      <c r="D119" s="219" t="s">
        <v>128</v>
      </c>
      <c r="E119" s="220" t="s">
        <v>21</v>
      </c>
      <c r="F119" s="221" t="s">
        <v>183</v>
      </c>
      <c r="G119" s="218"/>
      <c r="H119" s="222">
        <v>32</v>
      </c>
      <c r="I119" s="223"/>
      <c r="J119" s="218"/>
      <c r="K119" s="218"/>
      <c r="L119" s="224"/>
      <c r="M119" s="225"/>
      <c r="N119" s="226"/>
      <c r="O119" s="226"/>
      <c r="P119" s="226"/>
      <c r="Q119" s="226"/>
      <c r="R119" s="226"/>
      <c r="S119" s="226"/>
      <c r="T119" s="227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28" t="s">
        <v>128</v>
      </c>
      <c r="AU119" s="228" t="s">
        <v>80</v>
      </c>
      <c r="AV119" s="12" t="s">
        <v>82</v>
      </c>
      <c r="AW119" s="12" t="s">
        <v>34</v>
      </c>
      <c r="AX119" s="12" t="s">
        <v>73</v>
      </c>
      <c r="AY119" s="228" t="s">
        <v>121</v>
      </c>
    </row>
    <row r="120" s="13" customFormat="1">
      <c r="A120" s="13"/>
      <c r="B120" s="229"/>
      <c r="C120" s="230"/>
      <c r="D120" s="219" t="s">
        <v>128</v>
      </c>
      <c r="E120" s="231" t="s">
        <v>21</v>
      </c>
      <c r="F120" s="232" t="s">
        <v>130</v>
      </c>
      <c r="G120" s="230"/>
      <c r="H120" s="233">
        <v>64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9" t="s">
        <v>128</v>
      </c>
      <c r="AU120" s="239" t="s">
        <v>80</v>
      </c>
      <c r="AV120" s="13" t="s">
        <v>120</v>
      </c>
      <c r="AW120" s="13" t="s">
        <v>34</v>
      </c>
      <c r="AX120" s="13" t="s">
        <v>80</v>
      </c>
      <c r="AY120" s="239" t="s">
        <v>121</v>
      </c>
    </row>
    <row r="121" s="2" customFormat="1" ht="55.5" customHeight="1">
      <c r="A121" s="37"/>
      <c r="B121" s="38"/>
      <c r="C121" s="204" t="s">
        <v>184</v>
      </c>
      <c r="D121" s="204" t="s">
        <v>122</v>
      </c>
      <c r="E121" s="205" t="s">
        <v>185</v>
      </c>
      <c r="F121" s="206" t="s">
        <v>186</v>
      </c>
      <c r="G121" s="207" t="s">
        <v>125</v>
      </c>
      <c r="H121" s="208">
        <v>8</v>
      </c>
      <c r="I121" s="209"/>
      <c r="J121" s="210">
        <f>ROUND(I121*H121,2)</f>
        <v>0</v>
      </c>
      <c r="K121" s="206" t="s">
        <v>126</v>
      </c>
      <c r="L121" s="43"/>
      <c r="M121" s="211" t="s">
        <v>21</v>
      </c>
      <c r="N121" s="212" t="s">
        <v>44</v>
      </c>
      <c r="O121" s="83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5" t="s">
        <v>120</v>
      </c>
      <c r="AT121" s="215" t="s">
        <v>122</v>
      </c>
      <c r="AU121" s="215" t="s">
        <v>80</v>
      </c>
      <c r="AY121" s="16" t="s">
        <v>121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6" t="s">
        <v>80</v>
      </c>
      <c r="BK121" s="216">
        <f>ROUND(I121*H121,2)</f>
        <v>0</v>
      </c>
      <c r="BL121" s="16" t="s">
        <v>120</v>
      </c>
      <c r="BM121" s="215" t="s">
        <v>187</v>
      </c>
    </row>
    <row r="122" s="2" customFormat="1" ht="24.15" customHeight="1">
      <c r="A122" s="37"/>
      <c r="B122" s="38"/>
      <c r="C122" s="204" t="s">
        <v>188</v>
      </c>
      <c r="D122" s="204" t="s">
        <v>122</v>
      </c>
      <c r="E122" s="205" t="s">
        <v>189</v>
      </c>
      <c r="F122" s="206" t="s">
        <v>190</v>
      </c>
      <c r="G122" s="207" t="s">
        <v>125</v>
      </c>
      <c r="H122" s="208">
        <v>6</v>
      </c>
      <c r="I122" s="209"/>
      <c r="J122" s="210">
        <f>ROUND(I122*H122,2)</f>
        <v>0</v>
      </c>
      <c r="K122" s="206" t="s">
        <v>126</v>
      </c>
      <c r="L122" s="43"/>
      <c r="M122" s="211" t="s">
        <v>21</v>
      </c>
      <c r="N122" s="212" t="s">
        <v>44</v>
      </c>
      <c r="O122" s="83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5" t="s">
        <v>120</v>
      </c>
      <c r="AT122" s="215" t="s">
        <v>122</v>
      </c>
      <c r="AU122" s="215" t="s">
        <v>80</v>
      </c>
      <c r="AY122" s="16" t="s">
        <v>121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80</v>
      </c>
      <c r="BK122" s="216">
        <f>ROUND(I122*H122,2)</f>
        <v>0</v>
      </c>
      <c r="BL122" s="16" t="s">
        <v>120</v>
      </c>
      <c r="BM122" s="215" t="s">
        <v>191</v>
      </c>
    </row>
    <row r="123" s="12" customFormat="1">
      <c r="A123" s="12"/>
      <c r="B123" s="217"/>
      <c r="C123" s="218"/>
      <c r="D123" s="219" t="s">
        <v>128</v>
      </c>
      <c r="E123" s="220" t="s">
        <v>21</v>
      </c>
      <c r="F123" s="221" t="s">
        <v>135</v>
      </c>
      <c r="G123" s="218"/>
      <c r="H123" s="222">
        <v>3</v>
      </c>
      <c r="I123" s="223"/>
      <c r="J123" s="218"/>
      <c r="K123" s="218"/>
      <c r="L123" s="224"/>
      <c r="M123" s="225"/>
      <c r="N123" s="226"/>
      <c r="O123" s="226"/>
      <c r="P123" s="226"/>
      <c r="Q123" s="226"/>
      <c r="R123" s="226"/>
      <c r="S123" s="226"/>
      <c r="T123" s="227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28" t="s">
        <v>128</v>
      </c>
      <c r="AU123" s="228" t="s">
        <v>80</v>
      </c>
      <c r="AV123" s="12" t="s">
        <v>82</v>
      </c>
      <c r="AW123" s="12" t="s">
        <v>34</v>
      </c>
      <c r="AX123" s="12" t="s">
        <v>73</v>
      </c>
      <c r="AY123" s="228" t="s">
        <v>121</v>
      </c>
    </row>
    <row r="124" s="12" customFormat="1">
      <c r="A124" s="12"/>
      <c r="B124" s="217"/>
      <c r="C124" s="218"/>
      <c r="D124" s="219" t="s">
        <v>128</v>
      </c>
      <c r="E124" s="220" t="s">
        <v>21</v>
      </c>
      <c r="F124" s="221" t="s">
        <v>192</v>
      </c>
      <c r="G124" s="218"/>
      <c r="H124" s="222">
        <v>3</v>
      </c>
      <c r="I124" s="223"/>
      <c r="J124" s="218"/>
      <c r="K124" s="218"/>
      <c r="L124" s="224"/>
      <c r="M124" s="225"/>
      <c r="N124" s="226"/>
      <c r="O124" s="226"/>
      <c r="P124" s="226"/>
      <c r="Q124" s="226"/>
      <c r="R124" s="226"/>
      <c r="S124" s="226"/>
      <c r="T124" s="227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8" t="s">
        <v>128</v>
      </c>
      <c r="AU124" s="228" t="s">
        <v>80</v>
      </c>
      <c r="AV124" s="12" t="s">
        <v>82</v>
      </c>
      <c r="AW124" s="12" t="s">
        <v>34</v>
      </c>
      <c r="AX124" s="12" t="s">
        <v>73</v>
      </c>
      <c r="AY124" s="228" t="s">
        <v>121</v>
      </c>
    </row>
    <row r="125" s="13" customFormat="1">
      <c r="A125" s="13"/>
      <c r="B125" s="229"/>
      <c r="C125" s="230"/>
      <c r="D125" s="219" t="s">
        <v>128</v>
      </c>
      <c r="E125" s="231" t="s">
        <v>21</v>
      </c>
      <c r="F125" s="232" t="s">
        <v>130</v>
      </c>
      <c r="G125" s="230"/>
      <c r="H125" s="233">
        <v>6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128</v>
      </c>
      <c r="AU125" s="239" t="s">
        <v>80</v>
      </c>
      <c r="AV125" s="13" t="s">
        <v>120</v>
      </c>
      <c r="AW125" s="13" t="s">
        <v>34</v>
      </c>
      <c r="AX125" s="13" t="s">
        <v>80</v>
      </c>
      <c r="AY125" s="239" t="s">
        <v>121</v>
      </c>
    </row>
    <row r="126" s="2" customFormat="1" ht="76.35" customHeight="1">
      <c r="A126" s="37"/>
      <c r="B126" s="38"/>
      <c r="C126" s="204" t="s">
        <v>8</v>
      </c>
      <c r="D126" s="204" t="s">
        <v>122</v>
      </c>
      <c r="E126" s="205" t="s">
        <v>193</v>
      </c>
      <c r="F126" s="206" t="s">
        <v>194</v>
      </c>
      <c r="G126" s="207" t="s">
        <v>125</v>
      </c>
      <c r="H126" s="208">
        <v>6</v>
      </c>
      <c r="I126" s="209"/>
      <c r="J126" s="210">
        <f>ROUND(I126*H126,2)</f>
        <v>0</v>
      </c>
      <c r="K126" s="206" t="s">
        <v>126</v>
      </c>
      <c r="L126" s="43"/>
      <c r="M126" s="211" t="s">
        <v>21</v>
      </c>
      <c r="N126" s="212" t="s">
        <v>44</v>
      </c>
      <c r="O126" s="83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5" t="s">
        <v>120</v>
      </c>
      <c r="AT126" s="215" t="s">
        <v>122</v>
      </c>
      <c r="AU126" s="215" t="s">
        <v>80</v>
      </c>
      <c r="AY126" s="16" t="s">
        <v>121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6" t="s">
        <v>80</v>
      </c>
      <c r="BK126" s="216">
        <f>ROUND(I126*H126,2)</f>
        <v>0</v>
      </c>
      <c r="BL126" s="16" t="s">
        <v>120</v>
      </c>
      <c r="BM126" s="215" t="s">
        <v>195</v>
      </c>
    </row>
    <row r="127" s="12" customFormat="1">
      <c r="A127" s="12"/>
      <c r="B127" s="217"/>
      <c r="C127" s="218"/>
      <c r="D127" s="219" t="s">
        <v>128</v>
      </c>
      <c r="E127" s="220" t="s">
        <v>21</v>
      </c>
      <c r="F127" s="221" t="s">
        <v>135</v>
      </c>
      <c r="G127" s="218"/>
      <c r="H127" s="222">
        <v>3</v>
      </c>
      <c r="I127" s="223"/>
      <c r="J127" s="218"/>
      <c r="K127" s="218"/>
      <c r="L127" s="224"/>
      <c r="M127" s="225"/>
      <c r="N127" s="226"/>
      <c r="O127" s="226"/>
      <c r="P127" s="226"/>
      <c r="Q127" s="226"/>
      <c r="R127" s="226"/>
      <c r="S127" s="226"/>
      <c r="T127" s="227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28" t="s">
        <v>128</v>
      </c>
      <c r="AU127" s="228" t="s">
        <v>80</v>
      </c>
      <c r="AV127" s="12" t="s">
        <v>82</v>
      </c>
      <c r="AW127" s="12" t="s">
        <v>34</v>
      </c>
      <c r="AX127" s="12" t="s">
        <v>73</v>
      </c>
      <c r="AY127" s="228" t="s">
        <v>121</v>
      </c>
    </row>
    <row r="128" s="12" customFormat="1">
      <c r="A128" s="12"/>
      <c r="B128" s="217"/>
      <c r="C128" s="218"/>
      <c r="D128" s="219" t="s">
        <v>128</v>
      </c>
      <c r="E128" s="220" t="s">
        <v>21</v>
      </c>
      <c r="F128" s="221" t="s">
        <v>192</v>
      </c>
      <c r="G128" s="218"/>
      <c r="H128" s="222">
        <v>3</v>
      </c>
      <c r="I128" s="223"/>
      <c r="J128" s="218"/>
      <c r="K128" s="218"/>
      <c r="L128" s="224"/>
      <c r="M128" s="225"/>
      <c r="N128" s="226"/>
      <c r="O128" s="226"/>
      <c r="P128" s="226"/>
      <c r="Q128" s="226"/>
      <c r="R128" s="226"/>
      <c r="S128" s="226"/>
      <c r="T128" s="227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28" t="s">
        <v>128</v>
      </c>
      <c r="AU128" s="228" t="s">
        <v>80</v>
      </c>
      <c r="AV128" s="12" t="s">
        <v>82</v>
      </c>
      <c r="AW128" s="12" t="s">
        <v>34</v>
      </c>
      <c r="AX128" s="12" t="s">
        <v>73</v>
      </c>
      <c r="AY128" s="228" t="s">
        <v>121</v>
      </c>
    </row>
    <row r="129" s="13" customFormat="1">
      <c r="A129" s="13"/>
      <c r="B129" s="229"/>
      <c r="C129" s="230"/>
      <c r="D129" s="219" t="s">
        <v>128</v>
      </c>
      <c r="E129" s="231" t="s">
        <v>21</v>
      </c>
      <c r="F129" s="232" t="s">
        <v>130</v>
      </c>
      <c r="G129" s="230"/>
      <c r="H129" s="233">
        <v>6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9" t="s">
        <v>128</v>
      </c>
      <c r="AU129" s="239" t="s">
        <v>80</v>
      </c>
      <c r="AV129" s="13" t="s">
        <v>120</v>
      </c>
      <c r="AW129" s="13" t="s">
        <v>34</v>
      </c>
      <c r="AX129" s="13" t="s">
        <v>80</v>
      </c>
      <c r="AY129" s="239" t="s">
        <v>121</v>
      </c>
    </row>
    <row r="130" s="2" customFormat="1" ht="24.15" customHeight="1">
      <c r="A130" s="37"/>
      <c r="B130" s="38"/>
      <c r="C130" s="204" t="s">
        <v>196</v>
      </c>
      <c r="D130" s="204" t="s">
        <v>122</v>
      </c>
      <c r="E130" s="205" t="s">
        <v>197</v>
      </c>
      <c r="F130" s="206" t="s">
        <v>198</v>
      </c>
      <c r="G130" s="207" t="s">
        <v>125</v>
      </c>
      <c r="H130" s="208">
        <v>2</v>
      </c>
      <c r="I130" s="209"/>
      <c r="J130" s="210">
        <f>ROUND(I130*H130,2)</f>
        <v>0</v>
      </c>
      <c r="K130" s="206" t="s">
        <v>126</v>
      </c>
      <c r="L130" s="43"/>
      <c r="M130" s="211" t="s">
        <v>21</v>
      </c>
      <c r="N130" s="212" t="s">
        <v>44</v>
      </c>
      <c r="O130" s="83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5" t="s">
        <v>120</v>
      </c>
      <c r="AT130" s="215" t="s">
        <v>122</v>
      </c>
      <c r="AU130" s="215" t="s">
        <v>80</v>
      </c>
      <c r="AY130" s="16" t="s">
        <v>121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6" t="s">
        <v>80</v>
      </c>
      <c r="BK130" s="216">
        <f>ROUND(I130*H130,2)</f>
        <v>0</v>
      </c>
      <c r="BL130" s="16" t="s">
        <v>120</v>
      </c>
      <c r="BM130" s="215" t="s">
        <v>199</v>
      </c>
    </row>
    <row r="131" s="12" customFormat="1">
      <c r="A131" s="12"/>
      <c r="B131" s="217"/>
      <c r="C131" s="218"/>
      <c r="D131" s="219" t="s">
        <v>128</v>
      </c>
      <c r="E131" s="220" t="s">
        <v>21</v>
      </c>
      <c r="F131" s="221" t="s">
        <v>80</v>
      </c>
      <c r="G131" s="218"/>
      <c r="H131" s="222">
        <v>1</v>
      </c>
      <c r="I131" s="223"/>
      <c r="J131" s="218"/>
      <c r="K131" s="218"/>
      <c r="L131" s="224"/>
      <c r="M131" s="225"/>
      <c r="N131" s="226"/>
      <c r="O131" s="226"/>
      <c r="P131" s="226"/>
      <c r="Q131" s="226"/>
      <c r="R131" s="226"/>
      <c r="S131" s="226"/>
      <c r="T131" s="227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28" t="s">
        <v>128</v>
      </c>
      <c r="AU131" s="228" t="s">
        <v>80</v>
      </c>
      <c r="AV131" s="12" t="s">
        <v>82</v>
      </c>
      <c r="AW131" s="12" t="s">
        <v>34</v>
      </c>
      <c r="AX131" s="12" t="s">
        <v>73</v>
      </c>
      <c r="AY131" s="228" t="s">
        <v>121</v>
      </c>
    </row>
    <row r="132" s="12" customFormat="1">
      <c r="A132" s="12"/>
      <c r="B132" s="217"/>
      <c r="C132" s="218"/>
      <c r="D132" s="219" t="s">
        <v>128</v>
      </c>
      <c r="E132" s="220" t="s">
        <v>21</v>
      </c>
      <c r="F132" s="221" t="s">
        <v>200</v>
      </c>
      <c r="G132" s="218"/>
      <c r="H132" s="222">
        <v>1</v>
      </c>
      <c r="I132" s="223"/>
      <c r="J132" s="218"/>
      <c r="K132" s="218"/>
      <c r="L132" s="224"/>
      <c r="M132" s="225"/>
      <c r="N132" s="226"/>
      <c r="O132" s="226"/>
      <c r="P132" s="226"/>
      <c r="Q132" s="226"/>
      <c r="R132" s="226"/>
      <c r="S132" s="226"/>
      <c r="T132" s="227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28" t="s">
        <v>128</v>
      </c>
      <c r="AU132" s="228" t="s">
        <v>80</v>
      </c>
      <c r="AV132" s="12" t="s">
        <v>82</v>
      </c>
      <c r="AW132" s="12" t="s">
        <v>34</v>
      </c>
      <c r="AX132" s="12" t="s">
        <v>73</v>
      </c>
      <c r="AY132" s="228" t="s">
        <v>121</v>
      </c>
    </row>
    <row r="133" s="13" customFormat="1">
      <c r="A133" s="13"/>
      <c r="B133" s="229"/>
      <c r="C133" s="230"/>
      <c r="D133" s="219" t="s">
        <v>128</v>
      </c>
      <c r="E133" s="231" t="s">
        <v>21</v>
      </c>
      <c r="F133" s="232" t="s">
        <v>130</v>
      </c>
      <c r="G133" s="230"/>
      <c r="H133" s="233">
        <v>2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9" t="s">
        <v>128</v>
      </c>
      <c r="AU133" s="239" t="s">
        <v>80</v>
      </c>
      <c r="AV133" s="13" t="s">
        <v>120</v>
      </c>
      <c r="AW133" s="13" t="s">
        <v>34</v>
      </c>
      <c r="AX133" s="13" t="s">
        <v>80</v>
      </c>
      <c r="AY133" s="239" t="s">
        <v>121</v>
      </c>
    </row>
    <row r="134" s="2" customFormat="1" ht="76.35" customHeight="1">
      <c r="A134" s="37"/>
      <c r="B134" s="38"/>
      <c r="C134" s="204" t="s">
        <v>201</v>
      </c>
      <c r="D134" s="204" t="s">
        <v>122</v>
      </c>
      <c r="E134" s="205" t="s">
        <v>202</v>
      </c>
      <c r="F134" s="206" t="s">
        <v>203</v>
      </c>
      <c r="G134" s="207" t="s">
        <v>125</v>
      </c>
      <c r="H134" s="208">
        <v>2</v>
      </c>
      <c r="I134" s="209"/>
      <c r="J134" s="210">
        <f>ROUND(I134*H134,2)</f>
        <v>0</v>
      </c>
      <c r="K134" s="206" t="s">
        <v>126</v>
      </c>
      <c r="L134" s="43"/>
      <c r="M134" s="211" t="s">
        <v>21</v>
      </c>
      <c r="N134" s="212" t="s">
        <v>44</v>
      </c>
      <c r="O134" s="83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5" t="s">
        <v>120</v>
      </c>
      <c r="AT134" s="215" t="s">
        <v>122</v>
      </c>
      <c r="AU134" s="215" t="s">
        <v>80</v>
      </c>
      <c r="AY134" s="16" t="s">
        <v>121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80</v>
      </c>
      <c r="BK134" s="216">
        <f>ROUND(I134*H134,2)</f>
        <v>0</v>
      </c>
      <c r="BL134" s="16" t="s">
        <v>120</v>
      </c>
      <c r="BM134" s="215" t="s">
        <v>204</v>
      </c>
    </row>
    <row r="135" s="12" customFormat="1">
      <c r="A135" s="12"/>
      <c r="B135" s="217"/>
      <c r="C135" s="218"/>
      <c r="D135" s="219" t="s">
        <v>128</v>
      </c>
      <c r="E135" s="220" t="s">
        <v>21</v>
      </c>
      <c r="F135" s="221" t="s">
        <v>80</v>
      </c>
      <c r="G135" s="218"/>
      <c r="H135" s="222">
        <v>1</v>
      </c>
      <c r="I135" s="223"/>
      <c r="J135" s="218"/>
      <c r="K135" s="218"/>
      <c r="L135" s="224"/>
      <c r="M135" s="225"/>
      <c r="N135" s="226"/>
      <c r="O135" s="226"/>
      <c r="P135" s="226"/>
      <c r="Q135" s="226"/>
      <c r="R135" s="226"/>
      <c r="S135" s="226"/>
      <c r="T135" s="227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28" t="s">
        <v>128</v>
      </c>
      <c r="AU135" s="228" t="s">
        <v>80</v>
      </c>
      <c r="AV135" s="12" t="s">
        <v>82</v>
      </c>
      <c r="AW135" s="12" t="s">
        <v>34</v>
      </c>
      <c r="AX135" s="12" t="s">
        <v>73</v>
      </c>
      <c r="AY135" s="228" t="s">
        <v>121</v>
      </c>
    </row>
    <row r="136" s="12" customFormat="1">
      <c r="A136" s="12"/>
      <c r="B136" s="217"/>
      <c r="C136" s="218"/>
      <c r="D136" s="219" t="s">
        <v>128</v>
      </c>
      <c r="E136" s="220" t="s">
        <v>21</v>
      </c>
      <c r="F136" s="221" t="s">
        <v>200</v>
      </c>
      <c r="G136" s="218"/>
      <c r="H136" s="222">
        <v>1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28" t="s">
        <v>128</v>
      </c>
      <c r="AU136" s="228" t="s">
        <v>80</v>
      </c>
      <c r="AV136" s="12" t="s">
        <v>82</v>
      </c>
      <c r="AW136" s="12" t="s">
        <v>34</v>
      </c>
      <c r="AX136" s="12" t="s">
        <v>73</v>
      </c>
      <c r="AY136" s="228" t="s">
        <v>121</v>
      </c>
    </row>
    <row r="137" s="13" customFormat="1">
      <c r="A137" s="13"/>
      <c r="B137" s="229"/>
      <c r="C137" s="230"/>
      <c r="D137" s="219" t="s">
        <v>128</v>
      </c>
      <c r="E137" s="231" t="s">
        <v>21</v>
      </c>
      <c r="F137" s="232" t="s">
        <v>130</v>
      </c>
      <c r="G137" s="230"/>
      <c r="H137" s="233">
        <v>2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9" t="s">
        <v>128</v>
      </c>
      <c r="AU137" s="239" t="s">
        <v>80</v>
      </c>
      <c r="AV137" s="13" t="s">
        <v>120</v>
      </c>
      <c r="AW137" s="13" t="s">
        <v>34</v>
      </c>
      <c r="AX137" s="13" t="s">
        <v>80</v>
      </c>
      <c r="AY137" s="239" t="s">
        <v>121</v>
      </c>
    </row>
    <row r="138" s="2" customFormat="1" ht="16.5" customHeight="1">
      <c r="A138" s="37"/>
      <c r="B138" s="38"/>
      <c r="C138" s="204" t="s">
        <v>205</v>
      </c>
      <c r="D138" s="204" t="s">
        <v>122</v>
      </c>
      <c r="E138" s="205" t="s">
        <v>206</v>
      </c>
      <c r="F138" s="206" t="s">
        <v>207</v>
      </c>
      <c r="G138" s="207" t="s">
        <v>125</v>
      </c>
      <c r="H138" s="208">
        <v>18</v>
      </c>
      <c r="I138" s="209"/>
      <c r="J138" s="210">
        <f>ROUND(I138*H138,2)</f>
        <v>0</v>
      </c>
      <c r="K138" s="206" t="s">
        <v>126</v>
      </c>
      <c r="L138" s="43"/>
      <c r="M138" s="211" t="s">
        <v>21</v>
      </c>
      <c r="N138" s="212" t="s">
        <v>44</v>
      </c>
      <c r="O138" s="83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5" t="s">
        <v>120</v>
      </c>
      <c r="AT138" s="215" t="s">
        <v>122</v>
      </c>
      <c r="AU138" s="215" t="s">
        <v>80</v>
      </c>
      <c r="AY138" s="16" t="s">
        <v>121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80</v>
      </c>
      <c r="BK138" s="216">
        <f>ROUND(I138*H138,2)</f>
        <v>0</v>
      </c>
      <c r="BL138" s="16" t="s">
        <v>120</v>
      </c>
      <c r="BM138" s="215" t="s">
        <v>208</v>
      </c>
    </row>
    <row r="139" s="12" customFormat="1">
      <c r="A139" s="12"/>
      <c r="B139" s="217"/>
      <c r="C139" s="218"/>
      <c r="D139" s="219" t="s">
        <v>128</v>
      </c>
      <c r="E139" s="220" t="s">
        <v>21</v>
      </c>
      <c r="F139" s="221" t="s">
        <v>165</v>
      </c>
      <c r="G139" s="218"/>
      <c r="H139" s="222">
        <v>9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28" t="s">
        <v>128</v>
      </c>
      <c r="AU139" s="228" t="s">
        <v>80</v>
      </c>
      <c r="AV139" s="12" t="s">
        <v>82</v>
      </c>
      <c r="AW139" s="12" t="s">
        <v>34</v>
      </c>
      <c r="AX139" s="12" t="s">
        <v>73</v>
      </c>
      <c r="AY139" s="228" t="s">
        <v>121</v>
      </c>
    </row>
    <row r="140" s="12" customFormat="1">
      <c r="A140" s="12"/>
      <c r="B140" s="217"/>
      <c r="C140" s="218"/>
      <c r="D140" s="219" t="s">
        <v>128</v>
      </c>
      <c r="E140" s="220" t="s">
        <v>21</v>
      </c>
      <c r="F140" s="221" t="s">
        <v>209</v>
      </c>
      <c r="G140" s="218"/>
      <c r="H140" s="222">
        <v>9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28" t="s">
        <v>128</v>
      </c>
      <c r="AU140" s="228" t="s">
        <v>80</v>
      </c>
      <c r="AV140" s="12" t="s">
        <v>82</v>
      </c>
      <c r="AW140" s="12" t="s">
        <v>34</v>
      </c>
      <c r="AX140" s="12" t="s">
        <v>73</v>
      </c>
      <c r="AY140" s="228" t="s">
        <v>121</v>
      </c>
    </row>
    <row r="141" s="13" customFormat="1">
      <c r="A141" s="13"/>
      <c r="B141" s="229"/>
      <c r="C141" s="230"/>
      <c r="D141" s="219" t="s">
        <v>128</v>
      </c>
      <c r="E141" s="231" t="s">
        <v>21</v>
      </c>
      <c r="F141" s="232" t="s">
        <v>130</v>
      </c>
      <c r="G141" s="230"/>
      <c r="H141" s="233">
        <v>18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128</v>
      </c>
      <c r="AU141" s="239" t="s">
        <v>80</v>
      </c>
      <c r="AV141" s="13" t="s">
        <v>120</v>
      </c>
      <c r="AW141" s="13" t="s">
        <v>34</v>
      </c>
      <c r="AX141" s="13" t="s">
        <v>80</v>
      </c>
      <c r="AY141" s="239" t="s">
        <v>121</v>
      </c>
    </row>
    <row r="142" s="2" customFormat="1" ht="33" customHeight="1">
      <c r="A142" s="37"/>
      <c r="B142" s="38"/>
      <c r="C142" s="204" t="s">
        <v>210</v>
      </c>
      <c r="D142" s="204" t="s">
        <v>122</v>
      </c>
      <c r="E142" s="205" t="s">
        <v>211</v>
      </c>
      <c r="F142" s="206" t="s">
        <v>212</v>
      </c>
      <c r="G142" s="207" t="s">
        <v>125</v>
      </c>
      <c r="H142" s="208">
        <v>18</v>
      </c>
      <c r="I142" s="209"/>
      <c r="J142" s="210">
        <f>ROUND(I142*H142,2)</f>
        <v>0</v>
      </c>
      <c r="K142" s="206" t="s">
        <v>126</v>
      </c>
      <c r="L142" s="43"/>
      <c r="M142" s="211" t="s">
        <v>21</v>
      </c>
      <c r="N142" s="212" t="s">
        <v>44</v>
      </c>
      <c r="O142" s="83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5" t="s">
        <v>120</v>
      </c>
      <c r="AT142" s="215" t="s">
        <v>122</v>
      </c>
      <c r="AU142" s="215" t="s">
        <v>80</v>
      </c>
      <c r="AY142" s="16" t="s">
        <v>121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6" t="s">
        <v>80</v>
      </c>
      <c r="BK142" s="216">
        <f>ROUND(I142*H142,2)</f>
        <v>0</v>
      </c>
      <c r="BL142" s="16" t="s">
        <v>120</v>
      </c>
      <c r="BM142" s="215" t="s">
        <v>213</v>
      </c>
    </row>
    <row r="143" s="12" customFormat="1">
      <c r="A143" s="12"/>
      <c r="B143" s="217"/>
      <c r="C143" s="218"/>
      <c r="D143" s="219" t="s">
        <v>128</v>
      </c>
      <c r="E143" s="220" t="s">
        <v>21</v>
      </c>
      <c r="F143" s="221" t="s">
        <v>165</v>
      </c>
      <c r="G143" s="218"/>
      <c r="H143" s="222">
        <v>9</v>
      </c>
      <c r="I143" s="223"/>
      <c r="J143" s="218"/>
      <c r="K143" s="218"/>
      <c r="L143" s="224"/>
      <c r="M143" s="225"/>
      <c r="N143" s="226"/>
      <c r="O143" s="226"/>
      <c r="P143" s="226"/>
      <c r="Q143" s="226"/>
      <c r="R143" s="226"/>
      <c r="S143" s="226"/>
      <c r="T143" s="227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28" t="s">
        <v>128</v>
      </c>
      <c r="AU143" s="228" t="s">
        <v>80</v>
      </c>
      <c r="AV143" s="12" t="s">
        <v>82</v>
      </c>
      <c r="AW143" s="12" t="s">
        <v>34</v>
      </c>
      <c r="AX143" s="12" t="s">
        <v>73</v>
      </c>
      <c r="AY143" s="228" t="s">
        <v>121</v>
      </c>
    </row>
    <row r="144" s="12" customFormat="1">
      <c r="A144" s="12"/>
      <c r="B144" s="217"/>
      <c r="C144" s="218"/>
      <c r="D144" s="219" t="s">
        <v>128</v>
      </c>
      <c r="E144" s="220" t="s">
        <v>21</v>
      </c>
      <c r="F144" s="221" t="s">
        <v>209</v>
      </c>
      <c r="G144" s="218"/>
      <c r="H144" s="222">
        <v>9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28" t="s">
        <v>128</v>
      </c>
      <c r="AU144" s="228" t="s">
        <v>80</v>
      </c>
      <c r="AV144" s="12" t="s">
        <v>82</v>
      </c>
      <c r="AW144" s="12" t="s">
        <v>34</v>
      </c>
      <c r="AX144" s="12" t="s">
        <v>73</v>
      </c>
      <c r="AY144" s="228" t="s">
        <v>121</v>
      </c>
    </row>
    <row r="145" s="13" customFormat="1">
      <c r="A145" s="13"/>
      <c r="B145" s="229"/>
      <c r="C145" s="230"/>
      <c r="D145" s="219" t="s">
        <v>128</v>
      </c>
      <c r="E145" s="231" t="s">
        <v>21</v>
      </c>
      <c r="F145" s="232" t="s">
        <v>130</v>
      </c>
      <c r="G145" s="230"/>
      <c r="H145" s="233">
        <v>18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128</v>
      </c>
      <c r="AU145" s="239" t="s">
        <v>80</v>
      </c>
      <c r="AV145" s="13" t="s">
        <v>120</v>
      </c>
      <c r="AW145" s="13" t="s">
        <v>34</v>
      </c>
      <c r="AX145" s="13" t="s">
        <v>80</v>
      </c>
      <c r="AY145" s="239" t="s">
        <v>121</v>
      </c>
    </row>
    <row r="146" s="2" customFormat="1" ht="24.15" customHeight="1">
      <c r="A146" s="37"/>
      <c r="B146" s="38"/>
      <c r="C146" s="240" t="s">
        <v>214</v>
      </c>
      <c r="D146" s="240" t="s">
        <v>215</v>
      </c>
      <c r="E146" s="241" t="s">
        <v>216</v>
      </c>
      <c r="F146" s="242" t="s">
        <v>217</v>
      </c>
      <c r="G146" s="243" t="s">
        <v>125</v>
      </c>
      <c r="H146" s="244">
        <v>32</v>
      </c>
      <c r="I146" s="245"/>
      <c r="J146" s="246">
        <f>ROUND(I146*H146,2)</f>
        <v>0</v>
      </c>
      <c r="K146" s="242" t="s">
        <v>126</v>
      </c>
      <c r="L146" s="247"/>
      <c r="M146" s="248" t="s">
        <v>21</v>
      </c>
      <c r="N146" s="249" t="s">
        <v>44</v>
      </c>
      <c r="O146" s="83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5" t="s">
        <v>218</v>
      </c>
      <c r="AT146" s="215" t="s">
        <v>215</v>
      </c>
      <c r="AU146" s="215" t="s">
        <v>80</v>
      </c>
      <c r="AY146" s="16" t="s">
        <v>121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6" t="s">
        <v>80</v>
      </c>
      <c r="BK146" s="216">
        <f>ROUND(I146*H146,2)</f>
        <v>0</v>
      </c>
      <c r="BL146" s="16" t="s">
        <v>218</v>
      </c>
      <c r="BM146" s="215" t="s">
        <v>219</v>
      </c>
    </row>
    <row r="147" s="12" customFormat="1">
      <c r="A147" s="12"/>
      <c r="B147" s="217"/>
      <c r="C147" s="218"/>
      <c r="D147" s="219" t="s">
        <v>128</v>
      </c>
      <c r="E147" s="220" t="s">
        <v>21</v>
      </c>
      <c r="F147" s="221" t="s">
        <v>220</v>
      </c>
      <c r="G147" s="218"/>
      <c r="H147" s="222">
        <v>32</v>
      </c>
      <c r="I147" s="223"/>
      <c r="J147" s="218"/>
      <c r="K147" s="218"/>
      <c r="L147" s="224"/>
      <c r="M147" s="225"/>
      <c r="N147" s="226"/>
      <c r="O147" s="226"/>
      <c r="P147" s="226"/>
      <c r="Q147" s="226"/>
      <c r="R147" s="226"/>
      <c r="S147" s="226"/>
      <c r="T147" s="227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28" t="s">
        <v>128</v>
      </c>
      <c r="AU147" s="228" t="s">
        <v>80</v>
      </c>
      <c r="AV147" s="12" t="s">
        <v>82</v>
      </c>
      <c r="AW147" s="12" t="s">
        <v>34</v>
      </c>
      <c r="AX147" s="12" t="s">
        <v>73</v>
      </c>
      <c r="AY147" s="228" t="s">
        <v>121</v>
      </c>
    </row>
    <row r="148" s="13" customFormat="1">
      <c r="A148" s="13"/>
      <c r="B148" s="229"/>
      <c r="C148" s="230"/>
      <c r="D148" s="219" t="s">
        <v>128</v>
      </c>
      <c r="E148" s="231" t="s">
        <v>21</v>
      </c>
      <c r="F148" s="232" t="s">
        <v>130</v>
      </c>
      <c r="G148" s="230"/>
      <c r="H148" s="233">
        <v>32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128</v>
      </c>
      <c r="AU148" s="239" t="s">
        <v>80</v>
      </c>
      <c r="AV148" s="13" t="s">
        <v>120</v>
      </c>
      <c r="AW148" s="13" t="s">
        <v>34</v>
      </c>
      <c r="AX148" s="13" t="s">
        <v>80</v>
      </c>
      <c r="AY148" s="239" t="s">
        <v>121</v>
      </c>
    </row>
    <row r="149" s="2" customFormat="1" ht="37.8" customHeight="1">
      <c r="A149" s="37"/>
      <c r="B149" s="38"/>
      <c r="C149" s="240" t="s">
        <v>7</v>
      </c>
      <c r="D149" s="240" t="s">
        <v>215</v>
      </c>
      <c r="E149" s="241" t="s">
        <v>221</v>
      </c>
      <c r="F149" s="242" t="s">
        <v>222</v>
      </c>
      <c r="G149" s="243" t="s">
        <v>125</v>
      </c>
      <c r="H149" s="244">
        <v>16</v>
      </c>
      <c r="I149" s="245"/>
      <c r="J149" s="246">
        <f>ROUND(I149*H149,2)</f>
        <v>0</v>
      </c>
      <c r="K149" s="242" t="s">
        <v>126</v>
      </c>
      <c r="L149" s="247"/>
      <c r="M149" s="248" t="s">
        <v>21</v>
      </c>
      <c r="N149" s="249" t="s">
        <v>44</v>
      </c>
      <c r="O149" s="83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5" t="s">
        <v>218</v>
      </c>
      <c r="AT149" s="215" t="s">
        <v>215</v>
      </c>
      <c r="AU149" s="215" t="s">
        <v>80</v>
      </c>
      <c r="AY149" s="16" t="s">
        <v>121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6" t="s">
        <v>80</v>
      </c>
      <c r="BK149" s="216">
        <f>ROUND(I149*H149,2)</f>
        <v>0</v>
      </c>
      <c r="BL149" s="16" t="s">
        <v>218</v>
      </c>
      <c r="BM149" s="215" t="s">
        <v>223</v>
      </c>
    </row>
    <row r="150" s="12" customFormat="1">
      <c r="A150" s="12"/>
      <c r="B150" s="217"/>
      <c r="C150" s="218"/>
      <c r="D150" s="219" t="s">
        <v>128</v>
      </c>
      <c r="E150" s="220" t="s">
        <v>21</v>
      </c>
      <c r="F150" s="221" t="s">
        <v>224</v>
      </c>
      <c r="G150" s="218"/>
      <c r="H150" s="222">
        <v>16</v>
      </c>
      <c r="I150" s="223"/>
      <c r="J150" s="218"/>
      <c r="K150" s="218"/>
      <c r="L150" s="224"/>
      <c r="M150" s="225"/>
      <c r="N150" s="226"/>
      <c r="O150" s="226"/>
      <c r="P150" s="226"/>
      <c r="Q150" s="226"/>
      <c r="R150" s="226"/>
      <c r="S150" s="226"/>
      <c r="T150" s="227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28" t="s">
        <v>128</v>
      </c>
      <c r="AU150" s="228" t="s">
        <v>80</v>
      </c>
      <c r="AV150" s="12" t="s">
        <v>82</v>
      </c>
      <c r="AW150" s="12" t="s">
        <v>34</v>
      </c>
      <c r="AX150" s="12" t="s">
        <v>80</v>
      </c>
      <c r="AY150" s="228" t="s">
        <v>121</v>
      </c>
    </row>
    <row r="151" s="2" customFormat="1" ht="37.8" customHeight="1">
      <c r="A151" s="37"/>
      <c r="B151" s="38"/>
      <c r="C151" s="240" t="s">
        <v>225</v>
      </c>
      <c r="D151" s="240" t="s">
        <v>215</v>
      </c>
      <c r="E151" s="241" t="s">
        <v>226</v>
      </c>
      <c r="F151" s="242" t="s">
        <v>227</v>
      </c>
      <c r="G151" s="243" t="s">
        <v>125</v>
      </c>
      <c r="H151" s="244">
        <v>16</v>
      </c>
      <c r="I151" s="245"/>
      <c r="J151" s="246">
        <f>ROUND(I151*H151,2)</f>
        <v>0</v>
      </c>
      <c r="K151" s="242" t="s">
        <v>126</v>
      </c>
      <c r="L151" s="247"/>
      <c r="M151" s="248" t="s">
        <v>21</v>
      </c>
      <c r="N151" s="249" t="s">
        <v>44</v>
      </c>
      <c r="O151" s="83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5" t="s">
        <v>218</v>
      </c>
      <c r="AT151" s="215" t="s">
        <v>215</v>
      </c>
      <c r="AU151" s="215" t="s">
        <v>80</v>
      </c>
      <c r="AY151" s="16" t="s">
        <v>121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6" t="s">
        <v>80</v>
      </c>
      <c r="BK151" s="216">
        <f>ROUND(I151*H151,2)</f>
        <v>0</v>
      </c>
      <c r="BL151" s="16" t="s">
        <v>218</v>
      </c>
      <c r="BM151" s="215" t="s">
        <v>228</v>
      </c>
    </row>
    <row r="152" s="12" customFormat="1">
      <c r="A152" s="12"/>
      <c r="B152" s="217"/>
      <c r="C152" s="218"/>
      <c r="D152" s="219" t="s">
        <v>128</v>
      </c>
      <c r="E152" s="220" t="s">
        <v>21</v>
      </c>
      <c r="F152" s="221" t="s">
        <v>224</v>
      </c>
      <c r="G152" s="218"/>
      <c r="H152" s="222">
        <v>16</v>
      </c>
      <c r="I152" s="223"/>
      <c r="J152" s="218"/>
      <c r="K152" s="218"/>
      <c r="L152" s="224"/>
      <c r="M152" s="225"/>
      <c r="N152" s="226"/>
      <c r="O152" s="226"/>
      <c r="P152" s="226"/>
      <c r="Q152" s="226"/>
      <c r="R152" s="226"/>
      <c r="S152" s="226"/>
      <c r="T152" s="227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28" t="s">
        <v>128</v>
      </c>
      <c r="AU152" s="228" t="s">
        <v>80</v>
      </c>
      <c r="AV152" s="12" t="s">
        <v>82</v>
      </c>
      <c r="AW152" s="12" t="s">
        <v>34</v>
      </c>
      <c r="AX152" s="12" t="s">
        <v>73</v>
      </c>
      <c r="AY152" s="228" t="s">
        <v>121</v>
      </c>
    </row>
    <row r="153" s="13" customFormat="1">
      <c r="A153" s="13"/>
      <c r="B153" s="229"/>
      <c r="C153" s="230"/>
      <c r="D153" s="219" t="s">
        <v>128</v>
      </c>
      <c r="E153" s="231" t="s">
        <v>21</v>
      </c>
      <c r="F153" s="232" t="s">
        <v>130</v>
      </c>
      <c r="G153" s="230"/>
      <c r="H153" s="233">
        <v>16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128</v>
      </c>
      <c r="AU153" s="239" t="s">
        <v>80</v>
      </c>
      <c r="AV153" s="13" t="s">
        <v>120</v>
      </c>
      <c r="AW153" s="13" t="s">
        <v>34</v>
      </c>
      <c r="AX153" s="13" t="s">
        <v>80</v>
      </c>
      <c r="AY153" s="239" t="s">
        <v>121</v>
      </c>
    </row>
    <row r="154" s="2" customFormat="1" ht="37.8" customHeight="1">
      <c r="A154" s="37"/>
      <c r="B154" s="38"/>
      <c r="C154" s="240" t="s">
        <v>229</v>
      </c>
      <c r="D154" s="240" t="s">
        <v>215</v>
      </c>
      <c r="E154" s="241" t="s">
        <v>230</v>
      </c>
      <c r="F154" s="242" t="s">
        <v>231</v>
      </c>
      <c r="G154" s="243" t="s">
        <v>125</v>
      </c>
      <c r="H154" s="244">
        <v>16</v>
      </c>
      <c r="I154" s="245"/>
      <c r="J154" s="246">
        <f>ROUND(I154*H154,2)</f>
        <v>0</v>
      </c>
      <c r="K154" s="242" t="s">
        <v>126</v>
      </c>
      <c r="L154" s="247"/>
      <c r="M154" s="248" t="s">
        <v>21</v>
      </c>
      <c r="N154" s="249" t="s">
        <v>44</v>
      </c>
      <c r="O154" s="83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5" t="s">
        <v>218</v>
      </c>
      <c r="AT154" s="215" t="s">
        <v>215</v>
      </c>
      <c r="AU154" s="215" t="s">
        <v>80</v>
      </c>
      <c r="AY154" s="16" t="s">
        <v>121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6" t="s">
        <v>80</v>
      </c>
      <c r="BK154" s="216">
        <f>ROUND(I154*H154,2)</f>
        <v>0</v>
      </c>
      <c r="BL154" s="16" t="s">
        <v>218</v>
      </c>
      <c r="BM154" s="215" t="s">
        <v>232</v>
      </c>
    </row>
    <row r="155" s="12" customFormat="1">
      <c r="A155" s="12"/>
      <c r="B155" s="217"/>
      <c r="C155" s="218"/>
      <c r="D155" s="219" t="s">
        <v>128</v>
      </c>
      <c r="E155" s="220" t="s">
        <v>21</v>
      </c>
      <c r="F155" s="221" t="s">
        <v>224</v>
      </c>
      <c r="G155" s="218"/>
      <c r="H155" s="222">
        <v>16</v>
      </c>
      <c r="I155" s="223"/>
      <c r="J155" s="218"/>
      <c r="K155" s="218"/>
      <c r="L155" s="224"/>
      <c r="M155" s="225"/>
      <c r="N155" s="226"/>
      <c r="O155" s="226"/>
      <c r="P155" s="226"/>
      <c r="Q155" s="226"/>
      <c r="R155" s="226"/>
      <c r="S155" s="226"/>
      <c r="T155" s="227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28" t="s">
        <v>128</v>
      </c>
      <c r="AU155" s="228" t="s">
        <v>80</v>
      </c>
      <c r="AV155" s="12" t="s">
        <v>82</v>
      </c>
      <c r="AW155" s="12" t="s">
        <v>34</v>
      </c>
      <c r="AX155" s="12" t="s">
        <v>73</v>
      </c>
      <c r="AY155" s="228" t="s">
        <v>121</v>
      </c>
    </row>
    <row r="156" s="13" customFormat="1">
      <c r="A156" s="13"/>
      <c r="B156" s="229"/>
      <c r="C156" s="230"/>
      <c r="D156" s="219" t="s">
        <v>128</v>
      </c>
      <c r="E156" s="231" t="s">
        <v>21</v>
      </c>
      <c r="F156" s="232" t="s">
        <v>130</v>
      </c>
      <c r="G156" s="230"/>
      <c r="H156" s="233">
        <v>16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128</v>
      </c>
      <c r="AU156" s="239" t="s">
        <v>80</v>
      </c>
      <c r="AV156" s="13" t="s">
        <v>120</v>
      </c>
      <c r="AW156" s="13" t="s">
        <v>34</v>
      </c>
      <c r="AX156" s="13" t="s">
        <v>80</v>
      </c>
      <c r="AY156" s="239" t="s">
        <v>121</v>
      </c>
    </row>
    <row r="157" s="2" customFormat="1" ht="37.8" customHeight="1">
      <c r="A157" s="37"/>
      <c r="B157" s="38"/>
      <c r="C157" s="240" t="s">
        <v>233</v>
      </c>
      <c r="D157" s="240" t="s">
        <v>215</v>
      </c>
      <c r="E157" s="241" t="s">
        <v>234</v>
      </c>
      <c r="F157" s="242" t="s">
        <v>235</v>
      </c>
      <c r="G157" s="243" t="s">
        <v>125</v>
      </c>
      <c r="H157" s="244">
        <v>6</v>
      </c>
      <c r="I157" s="245"/>
      <c r="J157" s="246">
        <f>ROUND(I157*H157,2)</f>
        <v>0</v>
      </c>
      <c r="K157" s="242" t="s">
        <v>126</v>
      </c>
      <c r="L157" s="247"/>
      <c r="M157" s="248" t="s">
        <v>21</v>
      </c>
      <c r="N157" s="249" t="s">
        <v>44</v>
      </c>
      <c r="O157" s="83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5" t="s">
        <v>218</v>
      </c>
      <c r="AT157" s="215" t="s">
        <v>215</v>
      </c>
      <c r="AU157" s="215" t="s">
        <v>80</v>
      </c>
      <c r="AY157" s="16" t="s">
        <v>121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6" t="s">
        <v>80</v>
      </c>
      <c r="BK157" s="216">
        <f>ROUND(I157*H157,2)</f>
        <v>0</v>
      </c>
      <c r="BL157" s="16" t="s">
        <v>218</v>
      </c>
      <c r="BM157" s="215" t="s">
        <v>236</v>
      </c>
    </row>
    <row r="158" s="2" customFormat="1" ht="37.8" customHeight="1">
      <c r="A158" s="37"/>
      <c r="B158" s="38"/>
      <c r="C158" s="240" t="s">
        <v>237</v>
      </c>
      <c r="D158" s="240" t="s">
        <v>215</v>
      </c>
      <c r="E158" s="241" t="s">
        <v>238</v>
      </c>
      <c r="F158" s="242" t="s">
        <v>239</v>
      </c>
      <c r="G158" s="243" t="s">
        <v>125</v>
      </c>
      <c r="H158" s="244">
        <v>6</v>
      </c>
      <c r="I158" s="245"/>
      <c r="J158" s="246">
        <f>ROUND(I158*H158,2)</f>
        <v>0</v>
      </c>
      <c r="K158" s="242" t="s">
        <v>126</v>
      </c>
      <c r="L158" s="247"/>
      <c r="M158" s="248" t="s">
        <v>21</v>
      </c>
      <c r="N158" s="249" t="s">
        <v>44</v>
      </c>
      <c r="O158" s="83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5" t="s">
        <v>218</v>
      </c>
      <c r="AT158" s="215" t="s">
        <v>215</v>
      </c>
      <c r="AU158" s="215" t="s">
        <v>80</v>
      </c>
      <c r="AY158" s="16" t="s">
        <v>121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6" t="s">
        <v>80</v>
      </c>
      <c r="BK158" s="216">
        <f>ROUND(I158*H158,2)</f>
        <v>0</v>
      </c>
      <c r="BL158" s="16" t="s">
        <v>218</v>
      </c>
      <c r="BM158" s="215" t="s">
        <v>240</v>
      </c>
    </row>
    <row r="159" s="2" customFormat="1" ht="37.8" customHeight="1">
      <c r="A159" s="37"/>
      <c r="B159" s="38"/>
      <c r="C159" s="240" t="s">
        <v>241</v>
      </c>
      <c r="D159" s="240" t="s">
        <v>215</v>
      </c>
      <c r="E159" s="241" t="s">
        <v>242</v>
      </c>
      <c r="F159" s="242" t="s">
        <v>243</v>
      </c>
      <c r="G159" s="243" t="s">
        <v>125</v>
      </c>
      <c r="H159" s="244">
        <v>6</v>
      </c>
      <c r="I159" s="245"/>
      <c r="J159" s="246">
        <f>ROUND(I159*H159,2)</f>
        <v>0</v>
      </c>
      <c r="K159" s="242" t="s">
        <v>126</v>
      </c>
      <c r="L159" s="247"/>
      <c r="M159" s="248" t="s">
        <v>21</v>
      </c>
      <c r="N159" s="249" t="s">
        <v>44</v>
      </c>
      <c r="O159" s="83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5" t="s">
        <v>218</v>
      </c>
      <c r="AT159" s="215" t="s">
        <v>215</v>
      </c>
      <c r="AU159" s="215" t="s">
        <v>80</v>
      </c>
      <c r="AY159" s="16" t="s">
        <v>121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6" t="s">
        <v>80</v>
      </c>
      <c r="BK159" s="216">
        <f>ROUND(I159*H159,2)</f>
        <v>0</v>
      </c>
      <c r="BL159" s="16" t="s">
        <v>218</v>
      </c>
      <c r="BM159" s="215" t="s">
        <v>244</v>
      </c>
    </row>
    <row r="160" s="2" customFormat="1" ht="37.8" customHeight="1">
      <c r="A160" s="37"/>
      <c r="B160" s="38"/>
      <c r="C160" s="204" t="s">
        <v>245</v>
      </c>
      <c r="D160" s="204" t="s">
        <v>122</v>
      </c>
      <c r="E160" s="205" t="s">
        <v>246</v>
      </c>
      <c r="F160" s="206" t="s">
        <v>247</v>
      </c>
      <c r="G160" s="207" t="s">
        <v>125</v>
      </c>
      <c r="H160" s="208">
        <v>3</v>
      </c>
      <c r="I160" s="209"/>
      <c r="J160" s="210">
        <f>ROUND(I160*H160,2)</f>
        <v>0</v>
      </c>
      <c r="K160" s="206" t="s">
        <v>126</v>
      </c>
      <c r="L160" s="43"/>
      <c r="M160" s="211" t="s">
        <v>21</v>
      </c>
      <c r="N160" s="212" t="s">
        <v>44</v>
      </c>
      <c r="O160" s="83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5" t="s">
        <v>120</v>
      </c>
      <c r="AT160" s="215" t="s">
        <v>122</v>
      </c>
      <c r="AU160" s="215" t="s">
        <v>80</v>
      </c>
      <c r="AY160" s="16" t="s">
        <v>121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6" t="s">
        <v>80</v>
      </c>
      <c r="BK160" s="216">
        <f>ROUND(I160*H160,2)</f>
        <v>0</v>
      </c>
      <c r="BL160" s="16" t="s">
        <v>120</v>
      </c>
      <c r="BM160" s="215" t="s">
        <v>248</v>
      </c>
    </row>
    <row r="161" s="12" customFormat="1">
      <c r="A161" s="12"/>
      <c r="B161" s="217"/>
      <c r="C161" s="218"/>
      <c r="D161" s="219" t="s">
        <v>128</v>
      </c>
      <c r="E161" s="220" t="s">
        <v>21</v>
      </c>
      <c r="F161" s="221" t="s">
        <v>249</v>
      </c>
      <c r="G161" s="218"/>
      <c r="H161" s="222">
        <v>3</v>
      </c>
      <c r="I161" s="223"/>
      <c r="J161" s="218"/>
      <c r="K161" s="218"/>
      <c r="L161" s="224"/>
      <c r="M161" s="225"/>
      <c r="N161" s="226"/>
      <c r="O161" s="226"/>
      <c r="P161" s="226"/>
      <c r="Q161" s="226"/>
      <c r="R161" s="226"/>
      <c r="S161" s="226"/>
      <c r="T161" s="227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28" t="s">
        <v>128</v>
      </c>
      <c r="AU161" s="228" t="s">
        <v>80</v>
      </c>
      <c r="AV161" s="12" t="s">
        <v>82</v>
      </c>
      <c r="AW161" s="12" t="s">
        <v>34</v>
      </c>
      <c r="AX161" s="12" t="s">
        <v>73</v>
      </c>
      <c r="AY161" s="228" t="s">
        <v>121</v>
      </c>
    </row>
    <row r="162" s="13" customFormat="1">
      <c r="A162" s="13"/>
      <c r="B162" s="229"/>
      <c r="C162" s="230"/>
      <c r="D162" s="219" t="s">
        <v>128</v>
      </c>
      <c r="E162" s="231" t="s">
        <v>21</v>
      </c>
      <c r="F162" s="232" t="s">
        <v>130</v>
      </c>
      <c r="G162" s="230"/>
      <c r="H162" s="233">
        <v>3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128</v>
      </c>
      <c r="AU162" s="239" t="s">
        <v>80</v>
      </c>
      <c r="AV162" s="13" t="s">
        <v>120</v>
      </c>
      <c r="AW162" s="13" t="s">
        <v>34</v>
      </c>
      <c r="AX162" s="13" t="s">
        <v>80</v>
      </c>
      <c r="AY162" s="239" t="s">
        <v>121</v>
      </c>
    </row>
    <row r="163" s="2" customFormat="1" ht="24.15" customHeight="1">
      <c r="A163" s="37"/>
      <c r="B163" s="38"/>
      <c r="C163" s="204" t="s">
        <v>250</v>
      </c>
      <c r="D163" s="204" t="s">
        <v>122</v>
      </c>
      <c r="E163" s="205" t="s">
        <v>251</v>
      </c>
      <c r="F163" s="206" t="s">
        <v>252</v>
      </c>
      <c r="G163" s="207" t="s">
        <v>125</v>
      </c>
      <c r="H163" s="208">
        <v>3</v>
      </c>
      <c r="I163" s="209"/>
      <c r="J163" s="210">
        <f>ROUND(I163*H163,2)</f>
        <v>0</v>
      </c>
      <c r="K163" s="206" t="s">
        <v>126</v>
      </c>
      <c r="L163" s="43"/>
      <c r="M163" s="211" t="s">
        <v>21</v>
      </c>
      <c r="N163" s="212" t="s">
        <v>44</v>
      </c>
      <c r="O163" s="83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5" t="s">
        <v>120</v>
      </c>
      <c r="AT163" s="215" t="s">
        <v>122</v>
      </c>
      <c r="AU163" s="215" t="s">
        <v>80</v>
      </c>
      <c r="AY163" s="16" t="s">
        <v>121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6" t="s">
        <v>80</v>
      </c>
      <c r="BK163" s="216">
        <f>ROUND(I163*H163,2)</f>
        <v>0</v>
      </c>
      <c r="BL163" s="16" t="s">
        <v>120</v>
      </c>
      <c r="BM163" s="215" t="s">
        <v>253</v>
      </c>
    </row>
    <row r="164" s="2" customFormat="1" ht="44.25" customHeight="1">
      <c r="A164" s="37"/>
      <c r="B164" s="38"/>
      <c r="C164" s="204" t="s">
        <v>254</v>
      </c>
      <c r="D164" s="204" t="s">
        <v>122</v>
      </c>
      <c r="E164" s="205" t="s">
        <v>255</v>
      </c>
      <c r="F164" s="206" t="s">
        <v>256</v>
      </c>
      <c r="G164" s="207" t="s">
        <v>125</v>
      </c>
      <c r="H164" s="208">
        <v>3</v>
      </c>
      <c r="I164" s="209"/>
      <c r="J164" s="210">
        <f>ROUND(I164*H164,2)</f>
        <v>0</v>
      </c>
      <c r="K164" s="206" t="s">
        <v>126</v>
      </c>
      <c r="L164" s="43"/>
      <c r="M164" s="211" t="s">
        <v>21</v>
      </c>
      <c r="N164" s="212" t="s">
        <v>44</v>
      </c>
      <c r="O164" s="83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5" t="s">
        <v>120</v>
      </c>
      <c r="AT164" s="215" t="s">
        <v>122</v>
      </c>
      <c r="AU164" s="215" t="s">
        <v>80</v>
      </c>
      <c r="AY164" s="16" t="s">
        <v>121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6" t="s">
        <v>80</v>
      </c>
      <c r="BK164" s="216">
        <f>ROUND(I164*H164,2)</f>
        <v>0</v>
      </c>
      <c r="BL164" s="16" t="s">
        <v>120</v>
      </c>
      <c r="BM164" s="215" t="s">
        <v>257</v>
      </c>
    </row>
    <row r="165" s="2" customFormat="1" ht="90" customHeight="1">
      <c r="A165" s="37"/>
      <c r="B165" s="38"/>
      <c r="C165" s="204" t="s">
        <v>258</v>
      </c>
      <c r="D165" s="204" t="s">
        <v>122</v>
      </c>
      <c r="E165" s="205" t="s">
        <v>259</v>
      </c>
      <c r="F165" s="206" t="s">
        <v>260</v>
      </c>
      <c r="G165" s="207" t="s">
        <v>125</v>
      </c>
      <c r="H165" s="208">
        <v>3</v>
      </c>
      <c r="I165" s="209"/>
      <c r="J165" s="210">
        <f>ROUND(I165*H165,2)</f>
        <v>0</v>
      </c>
      <c r="K165" s="206" t="s">
        <v>126</v>
      </c>
      <c r="L165" s="43"/>
      <c r="M165" s="211" t="s">
        <v>21</v>
      </c>
      <c r="N165" s="212" t="s">
        <v>44</v>
      </c>
      <c r="O165" s="83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5" t="s">
        <v>120</v>
      </c>
      <c r="AT165" s="215" t="s">
        <v>122</v>
      </c>
      <c r="AU165" s="215" t="s">
        <v>80</v>
      </c>
      <c r="AY165" s="16" t="s">
        <v>121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6" t="s">
        <v>80</v>
      </c>
      <c r="BK165" s="216">
        <f>ROUND(I165*H165,2)</f>
        <v>0</v>
      </c>
      <c r="BL165" s="16" t="s">
        <v>120</v>
      </c>
      <c r="BM165" s="215" t="s">
        <v>261</v>
      </c>
    </row>
    <row r="166" s="2" customFormat="1" ht="24.15" customHeight="1">
      <c r="A166" s="37"/>
      <c r="B166" s="38"/>
      <c r="C166" s="204" t="s">
        <v>262</v>
      </c>
      <c r="D166" s="204" t="s">
        <v>122</v>
      </c>
      <c r="E166" s="205" t="s">
        <v>263</v>
      </c>
      <c r="F166" s="206" t="s">
        <v>264</v>
      </c>
      <c r="G166" s="207" t="s">
        <v>125</v>
      </c>
      <c r="H166" s="208">
        <v>5</v>
      </c>
      <c r="I166" s="209"/>
      <c r="J166" s="210">
        <f>ROUND(I166*H166,2)</f>
        <v>0</v>
      </c>
      <c r="K166" s="206" t="s">
        <v>126</v>
      </c>
      <c r="L166" s="43"/>
      <c r="M166" s="211" t="s">
        <v>21</v>
      </c>
      <c r="N166" s="212" t="s">
        <v>44</v>
      </c>
      <c r="O166" s="83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5" t="s">
        <v>120</v>
      </c>
      <c r="AT166" s="215" t="s">
        <v>122</v>
      </c>
      <c r="AU166" s="215" t="s">
        <v>80</v>
      </c>
      <c r="AY166" s="16" t="s">
        <v>121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6" t="s">
        <v>80</v>
      </c>
      <c r="BK166" s="216">
        <f>ROUND(I166*H166,2)</f>
        <v>0</v>
      </c>
      <c r="BL166" s="16" t="s">
        <v>120</v>
      </c>
      <c r="BM166" s="215" t="s">
        <v>265</v>
      </c>
    </row>
    <row r="167" s="12" customFormat="1">
      <c r="A167" s="12"/>
      <c r="B167" s="217"/>
      <c r="C167" s="218"/>
      <c r="D167" s="219" t="s">
        <v>128</v>
      </c>
      <c r="E167" s="220" t="s">
        <v>21</v>
      </c>
      <c r="F167" s="221" t="s">
        <v>266</v>
      </c>
      <c r="G167" s="218"/>
      <c r="H167" s="222">
        <v>1</v>
      </c>
      <c r="I167" s="223"/>
      <c r="J167" s="218"/>
      <c r="K167" s="218"/>
      <c r="L167" s="224"/>
      <c r="M167" s="225"/>
      <c r="N167" s="226"/>
      <c r="O167" s="226"/>
      <c r="P167" s="226"/>
      <c r="Q167" s="226"/>
      <c r="R167" s="226"/>
      <c r="S167" s="226"/>
      <c r="T167" s="227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28" t="s">
        <v>128</v>
      </c>
      <c r="AU167" s="228" t="s">
        <v>80</v>
      </c>
      <c r="AV167" s="12" t="s">
        <v>82</v>
      </c>
      <c r="AW167" s="12" t="s">
        <v>34</v>
      </c>
      <c r="AX167" s="12" t="s">
        <v>73</v>
      </c>
      <c r="AY167" s="228" t="s">
        <v>121</v>
      </c>
    </row>
    <row r="168" s="12" customFormat="1">
      <c r="A168" s="12"/>
      <c r="B168" s="217"/>
      <c r="C168" s="218"/>
      <c r="D168" s="219" t="s">
        <v>128</v>
      </c>
      <c r="E168" s="220" t="s">
        <v>21</v>
      </c>
      <c r="F168" s="221" t="s">
        <v>267</v>
      </c>
      <c r="G168" s="218"/>
      <c r="H168" s="222">
        <v>4</v>
      </c>
      <c r="I168" s="223"/>
      <c r="J168" s="218"/>
      <c r="K168" s="218"/>
      <c r="L168" s="224"/>
      <c r="M168" s="225"/>
      <c r="N168" s="226"/>
      <c r="O168" s="226"/>
      <c r="P168" s="226"/>
      <c r="Q168" s="226"/>
      <c r="R168" s="226"/>
      <c r="S168" s="226"/>
      <c r="T168" s="227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28" t="s">
        <v>128</v>
      </c>
      <c r="AU168" s="228" t="s">
        <v>80</v>
      </c>
      <c r="AV168" s="12" t="s">
        <v>82</v>
      </c>
      <c r="AW168" s="12" t="s">
        <v>34</v>
      </c>
      <c r="AX168" s="12" t="s">
        <v>73</v>
      </c>
      <c r="AY168" s="228" t="s">
        <v>121</v>
      </c>
    </row>
    <row r="169" s="13" customFormat="1">
      <c r="A169" s="13"/>
      <c r="B169" s="229"/>
      <c r="C169" s="230"/>
      <c r="D169" s="219" t="s">
        <v>128</v>
      </c>
      <c r="E169" s="231" t="s">
        <v>21</v>
      </c>
      <c r="F169" s="232" t="s">
        <v>130</v>
      </c>
      <c r="G169" s="230"/>
      <c r="H169" s="233">
        <v>5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128</v>
      </c>
      <c r="AU169" s="239" t="s">
        <v>80</v>
      </c>
      <c r="AV169" s="13" t="s">
        <v>120</v>
      </c>
      <c r="AW169" s="13" t="s">
        <v>34</v>
      </c>
      <c r="AX169" s="13" t="s">
        <v>80</v>
      </c>
      <c r="AY169" s="239" t="s">
        <v>121</v>
      </c>
    </row>
    <row r="170" s="2" customFormat="1" ht="62.7" customHeight="1">
      <c r="A170" s="37"/>
      <c r="B170" s="38"/>
      <c r="C170" s="204" t="s">
        <v>182</v>
      </c>
      <c r="D170" s="204" t="s">
        <v>122</v>
      </c>
      <c r="E170" s="205" t="s">
        <v>268</v>
      </c>
      <c r="F170" s="206" t="s">
        <v>269</v>
      </c>
      <c r="G170" s="207" t="s">
        <v>125</v>
      </c>
      <c r="H170" s="208">
        <v>5</v>
      </c>
      <c r="I170" s="209"/>
      <c r="J170" s="210">
        <f>ROUND(I170*H170,2)</f>
        <v>0</v>
      </c>
      <c r="K170" s="206" t="s">
        <v>126</v>
      </c>
      <c r="L170" s="43"/>
      <c r="M170" s="211" t="s">
        <v>21</v>
      </c>
      <c r="N170" s="212" t="s">
        <v>44</v>
      </c>
      <c r="O170" s="83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5" t="s">
        <v>120</v>
      </c>
      <c r="AT170" s="215" t="s">
        <v>122</v>
      </c>
      <c r="AU170" s="215" t="s">
        <v>80</v>
      </c>
      <c r="AY170" s="16" t="s">
        <v>121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6" t="s">
        <v>80</v>
      </c>
      <c r="BK170" s="216">
        <f>ROUND(I170*H170,2)</f>
        <v>0</v>
      </c>
      <c r="BL170" s="16" t="s">
        <v>120</v>
      </c>
      <c r="BM170" s="215" t="s">
        <v>270</v>
      </c>
    </row>
    <row r="171" s="2" customFormat="1" ht="24.15" customHeight="1">
      <c r="A171" s="37"/>
      <c r="B171" s="38"/>
      <c r="C171" s="204" t="s">
        <v>271</v>
      </c>
      <c r="D171" s="204" t="s">
        <v>122</v>
      </c>
      <c r="E171" s="205" t="s">
        <v>272</v>
      </c>
      <c r="F171" s="206" t="s">
        <v>273</v>
      </c>
      <c r="G171" s="207" t="s">
        <v>125</v>
      </c>
      <c r="H171" s="208">
        <v>3</v>
      </c>
      <c r="I171" s="209"/>
      <c r="J171" s="210">
        <f>ROUND(I171*H171,2)</f>
        <v>0</v>
      </c>
      <c r="K171" s="206" t="s">
        <v>126</v>
      </c>
      <c r="L171" s="43"/>
      <c r="M171" s="211" t="s">
        <v>21</v>
      </c>
      <c r="N171" s="212" t="s">
        <v>44</v>
      </c>
      <c r="O171" s="83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5" t="s">
        <v>120</v>
      </c>
      <c r="AT171" s="215" t="s">
        <v>122</v>
      </c>
      <c r="AU171" s="215" t="s">
        <v>80</v>
      </c>
      <c r="AY171" s="16" t="s">
        <v>121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6" t="s">
        <v>80</v>
      </c>
      <c r="BK171" s="216">
        <f>ROUND(I171*H171,2)</f>
        <v>0</v>
      </c>
      <c r="BL171" s="16" t="s">
        <v>120</v>
      </c>
      <c r="BM171" s="215" t="s">
        <v>274</v>
      </c>
    </row>
    <row r="172" s="12" customFormat="1">
      <c r="A172" s="12"/>
      <c r="B172" s="217"/>
      <c r="C172" s="218"/>
      <c r="D172" s="219" t="s">
        <v>128</v>
      </c>
      <c r="E172" s="220" t="s">
        <v>21</v>
      </c>
      <c r="F172" s="221" t="s">
        <v>275</v>
      </c>
      <c r="G172" s="218"/>
      <c r="H172" s="222">
        <v>2</v>
      </c>
      <c r="I172" s="223"/>
      <c r="J172" s="218"/>
      <c r="K172" s="218"/>
      <c r="L172" s="224"/>
      <c r="M172" s="225"/>
      <c r="N172" s="226"/>
      <c r="O172" s="226"/>
      <c r="P172" s="226"/>
      <c r="Q172" s="226"/>
      <c r="R172" s="226"/>
      <c r="S172" s="226"/>
      <c r="T172" s="227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28" t="s">
        <v>128</v>
      </c>
      <c r="AU172" s="228" t="s">
        <v>80</v>
      </c>
      <c r="AV172" s="12" t="s">
        <v>82</v>
      </c>
      <c r="AW172" s="12" t="s">
        <v>34</v>
      </c>
      <c r="AX172" s="12" t="s">
        <v>73</v>
      </c>
      <c r="AY172" s="228" t="s">
        <v>121</v>
      </c>
    </row>
    <row r="173" s="12" customFormat="1">
      <c r="A173" s="12"/>
      <c r="B173" s="217"/>
      <c r="C173" s="218"/>
      <c r="D173" s="219" t="s">
        <v>128</v>
      </c>
      <c r="E173" s="220" t="s">
        <v>21</v>
      </c>
      <c r="F173" s="221" t="s">
        <v>276</v>
      </c>
      <c r="G173" s="218"/>
      <c r="H173" s="222">
        <v>1</v>
      </c>
      <c r="I173" s="223"/>
      <c r="J173" s="218"/>
      <c r="K173" s="218"/>
      <c r="L173" s="224"/>
      <c r="M173" s="225"/>
      <c r="N173" s="226"/>
      <c r="O173" s="226"/>
      <c r="P173" s="226"/>
      <c r="Q173" s="226"/>
      <c r="R173" s="226"/>
      <c r="S173" s="226"/>
      <c r="T173" s="227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28" t="s">
        <v>128</v>
      </c>
      <c r="AU173" s="228" t="s">
        <v>80</v>
      </c>
      <c r="AV173" s="12" t="s">
        <v>82</v>
      </c>
      <c r="AW173" s="12" t="s">
        <v>34</v>
      </c>
      <c r="AX173" s="12" t="s">
        <v>73</v>
      </c>
      <c r="AY173" s="228" t="s">
        <v>121</v>
      </c>
    </row>
    <row r="174" s="13" customFormat="1">
      <c r="A174" s="13"/>
      <c r="B174" s="229"/>
      <c r="C174" s="230"/>
      <c r="D174" s="219" t="s">
        <v>128</v>
      </c>
      <c r="E174" s="231" t="s">
        <v>21</v>
      </c>
      <c r="F174" s="232" t="s">
        <v>130</v>
      </c>
      <c r="G174" s="230"/>
      <c r="H174" s="233">
        <v>3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128</v>
      </c>
      <c r="AU174" s="239" t="s">
        <v>80</v>
      </c>
      <c r="AV174" s="13" t="s">
        <v>120</v>
      </c>
      <c r="AW174" s="13" t="s">
        <v>34</v>
      </c>
      <c r="AX174" s="13" t="s">
        <v>80</v>
      </c>
      <c r="AY174" s="239" t="s">
        <v>121</v>
      </c>
    </row>
    <row r="175" s="2" customFormat="1" ht="62.7" customHeight="1">
      <c r="A175" s="37"/>
      <c r="B175" s="38"/>
      <c r="C175" s="204" t="s">
        <v>277</v>
      </c>
      <c r="D175" s="204" t="s">
        <v>122</v>
      </c>
      <c r="E175" s="205" t="s">
        <v>278</v>
      </c>
      <c r="F175" s="206" t="s">
        <v>279</v>
      </c>
      <c r="G175" s="207" t="s">
        <v>125</v>
      </c>
      <c r="H175" s="208">
        <v>3</v>
      </c>
      <c r="I175" s="209"/>
      <c r="J175" s="210">
        <f>ROUND(I175*H175,2)</f>
        <v>0</v>
      </c>
      <c r="K175" s="206" t="s">
        <v>126</v>
      </c>
      <c r="L175" s="43"/>
      <c r="M175" s="211" t="s">
        <v>21</v>
      </c>
      <c r="N175" s="212" t="s">
        <v>44</v>
      </c>
      <c r="O175" s="83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5" t="s">
        <v>120</v>
      </c>
      <c r="AT175" s="215" t="s">
        <v>122</v>
      </c>
      <c r="AU175" s="215" t="s">
        <v>80</v>
      </c>
      <c r="AY175" s="16" t="s">
        <v>121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6" t="s">
        <v>80</v>
      </c>
      <c r="BK175" s="216">
        <f>ROUND(I175*H175,2)</f>
        <v>0</v>
      </c>
      <c r="BL175" s="16" t="s">
        <v>120</v>
      </c>
      <c r="BM175" s="215" t="s">
        <v>280</v>
      </c>
    </row>
    <row r="176" s="2" customFormat="1" ht="16.5" customHeight="1">
      <c r="A176" s="37"/>
      <c r="B176" s="38"/>
      <c r="C176" s="204" t="s">
        <v>281</v>
      </c>
      <c r="D176" s="204" t="s">
        <v>122</v>
      </c>
      <c r="E176" s="205" t="s">
        <v>282</v>
      </c>
      <c r="F176" s="206" t="s">
        <v>283</v>
      </c>
      <c r="G176" s="207" t="s">
        <v>125</v>
      </c>
      <c r="H176" s="208">
        <v>8</v>
      </c>
      <c r="I176" s="209"/>
      <c r="J176" s="210">
        <f>ROUND(I176*H176,2)</f>
        <v>0</v>
      </c>
      <c r="K176" s="206" t="s">
        <v>126</v>
      </c>
      <c r="L176" s="43"/>
      <c r="M176" s="211" t="s">
        <v>21</v>
      </c>
      <c r="N176" s="212" t="s">
        <v>44</v>
      </c>
      <c r="O176" s="83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5" t="s">
        <v>120</v>
      </c>
      <c r="AT176" s="215" t="s">
        <v>122</v>
      </c>
      <c r="AU176" s="215" t="s">
        <v>80</v>
      </c>
      <c r="AY176" s="16" t="s">
        <v>121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6" t="s">
        <v>80</v>
      </c>
      <c r="BK176" s="216">
        <f>ROUND(I176*H176,2)</f>
        <v>0</v>
      </c>
      <c r="BL176" s="16" t="s">
        <v>120</v>
      </c>
      <c r="BM176" s="215" t="s">
        <v>284</v>
      </c>
    </row>
    <row r="177" s="12" customFormat="1">
      <c r="A177" s="12"/>
      <c r="B177" s="217"/>
      <c r="C177" s="218"/>
      <c r="D177" s="219" t="s">
        <v>128</v>
      </c>
      <c r="E177" s="220" t="s">
        <v>21</v>
      </c>
      <c r="F177" s="221" t="s">
        <v>285</v>
      </c>
      <c r="G177" s="218"/>
      <c r="H177" s="222">
        <v>4</v>
      </c>
      <c r="I177" s="223"/>
      <c r="J177" s="218"/>
      <c r="K177" s="218"/>
      <c r="L177" s="224"/>
      <c r="M177" s="225"/>
      <c r="N177" s="226"/>
      <c r="O177" s="226"/>
      <c r="P177" s="226"/>
      <c r="Q177" s="226"/>
      <c r="R177" s="226"/>
      <c r="S177" s="226"/>
      <c r="T177" s="227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28" t="s">
        <v>128</v>
      </c>
      <c r="AU177" s="228" t="s">
        <v>80</v>
      </c>
      <c r="AV177" s="12" t="s">
        <v>82</v>
      </c>
      <c r="AW177" s="12" t="s">
        <v>34</v>
      </c>
      <c r="AX177" s="12" t="s">
        <v>73</v>
      </c>
      <c r="AY177" s="228" t="s">
        <v>121</v>
      </c>
    </row>
    <row r="178" s="12" customFormat="1">
      <c r="A178" s="12"/>
      <c r="B178" s="217"/>
      <c r="C178" s="218"/>
      <c r="D178" s="219" t="s">
        <v>128</v>
      </c>
      <c r="E178" s="220" t="s">
        <v>21</v>
      </c>
      <c r="F178" s="221" t="s">
        <v>286</v>
      </c>
      <c r="G178" s="218"/>
      <c r="H178" s="222">
        <v>4</v>
      </c>
      <c r="I178" s="223"/>
      <c r="J178" s="218"/>
      <c r="K178" s="218"/>
      <c r="L178" s="224"/>
      <c r="M178" s="225"/>
      <c r="N178" s="226"/>
      <c r="O178" s="226"/>
      <c r="P178" s="226"/>
      <c r="Q178" s="226"/>
      <c r="R178" s="226"/>
      <c r="S178" s="226"/>
      <c r="T178" s="227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28" t="s">
        <v>128</v>
      </c>
      <c r="AU178" s="228" t="s">
        <v>80</v>
      </c>
      <c r="AV178" s="12" t="s">
        <v>82</v>
      </c>
      <c r="AW178" s="12" t="s">
        <v>34</v>
      </c>
      <c r="AX178" s="12" t="s">
        <v>73</v>
      </c>
      <c r="AY178" s="228" t="s">
        <v>121</v>
      </c>
    </row>
    <row r="179" s="13" customFormat="1">
      <c r="A179" s="13"/>
      <c r="B179" s="229"/>
      <c r="C179" s="230"/>
      <c r="D179" s="219" t="s">
        <v>128</v>
      </c>
      <c r="E179" s="231" t="s">
        <v>21</v>
      </c>
      <c r="F179" s="232" t="s">
        <v>130</v>
      </c>
      <c r="G179" s="230"/>
      <c r="H179" s="233">
        <v>8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128</v>
      </c>
      <c r="AU179" s="239" t="s">
        <v>80</v>
      </c>
      <c r="AV179" s="13" t="s">
        <v>120</v>
      </c>
      <c r="AW179" s="13" t="s">
        <v>34</v>
      </c>
      <c r="AX179" s="13" t="s">
        <v>80</v>
      </c>
      <c r="AY179" s="239" t="s">
        <v>121</v>
      </c>
    </row>
    <row r="180" s="2" customFormat="1" ht="37.8" customHeight="1">
      <c r="A180" s="37"/>
      <c r="B180" s="38"/>
      <c r="C180" s="204" t="s">
        <v>287</v>
      </c>
      <c r="D180" s="204" t="s">
        <v>122</v>
      </c>
      <c r="E180" s="205" t="s">
        <v>288</v>
      </c>
      <c r="F180" s="206" t="s">
        <v>289</v>
      </c>
      <c r="G180" s="207" t="s">
        <v>125</v>
      </c>
      <c r="H180" s="208">
        <v>8</v>
      </c>
      <c r="I180" s="209"/>
      <c r="J180" s="210">
        <f>ROUND(I180*H180,2)</f>
        <v>0</v>
      </c>
      <c r="K180" s="206" t="s">
        <v>126</v>
      </c>
      <c r="L180" s="43"/>
      <c r="M180" s="211" t="s">
        <v>21</v>
      </c>
      <c r="N180" s="212" t="s">
        <v>44</v>
      </c>
      <c r="O180" s="83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5" t="s">
        <v>120</v>
      </c>
      <c r="AT180" s="215" t="s">
        <v>122</v>
      </c>
      <c r="AU180" s="215" t="s">
        <v>80</v>
      </c>
      <c r="AY180" s="16" t="s">
        <v>121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6" t="s">
        <v>80</v>
      </c>
      <c r="BK180" s="216">
        <f>ROUND(I180*H180,2)</f>
        <v>0</v>
      </c>
      <c r="BL180" s="16" t="s">
        <v>120</v>
      </c>
      <c r="BM180" s="215" t="s">
        <v>290</v>
      </c>
    </row>
    <row r="181" s="12" customFormat="1">
      <c r="A181" s="12"/>
      <c r="B181" s="217"/>
      <c r="C181" s="218"/>
      <c r="D181" s="219" t="s">
        <v>128</v>
      </c>
      <c r="E181" s="220" t="s">
        <v>21</v>
      </c>
      <c r="F181" s="221" t="s">
        <v>120</v>
      </c>
      <c r="G181" s="218"/>
      <c r="H181" s="222">
        <v>4</v>
      </c>
      <c r="I181" s="223"/>
      <c r="J181" s="218"/>
      <c r="K181" s="218"/>
      <c r="L181" s="224"/>
      <c r="M181" s="225"/>
      <c r="N181" s="226"/>
      <c r="O181" s="226"/>
      <c r="P181" s="226"/>
      <c r="Q181" s="226"/>
      <c r="R181" s="226"/>
      <c r="S181" s="226"/>
      <c r="T181" s="227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28" t="s">
        <v>128</v>
      </c>
      <c r="AU181" s="228" t="s">
        <v>80</v>
      </c>
      <c r="AV181" s="12" t="s">
        <v>82</v>
      </c>
      <c r="AW181" s="12" t="s">
        <v>34</v>
      </c>
      <c r="AX181" s="12" t="s">
        <v>73</v>
      </c>
      <c r="AY181" s="228" t="s">
        <v>121</v>
      </c>
    </row>
    <row r="182" s="12" customFormat="1">
      <c r="A182" s="12"/>
      <c r="B182" s="217"/>
      <c r="C182" s="218"/>
      <c r="D182" s="219" t="s">
        <v>128</v>
      </c>
      <c r="E182" s="220" t="s">
        <v>21</v>
      </c>
      <c r="F182" s="221" t="s">
        <v>286</v>
      </c>
      <c r="G182" s="218"/>
      <c r="H182" s="222">
        <v>4</v>
      </c>
      <c r="I182" s="223"/>
      <c r="J182" s="218"/>
      <c r="K182" s="218"/>
      <c r="L182" s="224"/>
      <c r="M182" s="225"/>
      <c r="N182" s="226"/>
      <c r="O182" s="226"/>
      <c r="P182" s="226"/>
      <c r="Q182" s="226"/>
      <c r="R182" s="226"/>
      <c r="S182" s="226"/>
      <c r="T182" s="227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28" t="s">
        <v>128</v>
      </c>
      <c r="AU182" s="228" t="s">
        <v>80</v>
      </c>
      <c r="AV182" s="12" t="s">
        <v>82</v>
      </c>
      <c r="AW182" s="12" t="s">
        <v>34</v>
      </c>
      <c r="AX182" s="12" t="s">
        <v>73</v>
      </c>
      <c r="AY182" s="228" t="s">
        <v>121</v>
      </c>
    </row>
    <row r="183" s="13" customFormat="1">
      <c r="A183" s="13"/>
      <c r="B183" s="229"/>
      <c r="C183" s="230"/>
      <c r="D183" s="219" t="s">
        <v>128</v>
      </c>
      <c r="E183" s="231" t="s">
        <v>21</v>
      </c>
      <c r="F183" s="232" t="s">
        <v>130</v>
      </c>
      <c r="G183" s="230"/>
      <c r="H183" s="233">
        <v>8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128</v>
      </c>
      <c r="AU183" s="239" t="s">
        <v>80</v>
      </c>
      <c r="AV183" s="13" t="s">
        <v>120</v>
      </c>
      <c r="AW183" s="13" t="s">
        <v>34</v>
      </c>
      <c r="AX183" s="13" t="s">
        <v>80</v>
      </c>
      <c r="AY183" s="239" t="s">
        <v>121</v>
      </c>
    </row>
    <row r="184" s="2" customFormat="1" ht="33" customHeight="1">
      <c r="A184" s="37"/>
      <c r="B184" s="38"/>
      <c r="C184" s="204" t="s">
        <v>291</v>
      </c>
      <c r="D184" s="204" t="s">
        <v>122</v>
      </c>
      <c r="E184" s="205" t="s">
        <v>292</v>
      </c>
      <c r="F184" s="206" t="s">
        <v>293</v>
      </c>
      <c r="G184" s="207" t="s">
        <v>125</v>
      </c>
      <c r="H184" s="208">
        <v>8</v>
      </c>
      <c r="I184" s="209"/>
      <c r="J184" s="210">
        <f>ROUND(I184*H184,2)</f>
        <v>0</v>
      </c>
      <c r="K184" s="206" t="s">
        <v>126</v>
      </c>
      <c r="L184" s="43"/>
      <c r="M184" s="211" t="s">
        <v>21</v>
      </c>
      <c r="N184" s="212" t="s">
        <v>44</v>
      </c>
      <c r="O184" s="83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5" t="s">
        <v>120</v>
      </c>
      <c r="AT184" s="215" t="s">
        <v>122</v>
      </c>
      <c r="AU184" s="215" t="s">
        <v>80</v>
      </c>
      <c r="AY184" s="16" t="s">
        <v>121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6" t="s">
        <v>80</v>
      </c>
      <c r="BK184" s="216">
        <f>ROUND(I184*H184,2)</f>
        <v>0</v>
      </c>
      <c r="BL184" s="16" t="s">
        <v>120</v>
      </c>
      <c r="BM184" s="215" t="s">
        <v>294</v>
      </c>
    </row>
    <row r="185" s="12" customFormat="1">
      <c r="A185" s="12"/>
      <c r="B185" s="217"/>
      <c r="C185" s="218"/>
      <c r="D185" s="219" t="s">
        <v>128</v>
      </c>
      <c r="E185" s="220" t="s">
        <v>21</v>
      </c>
      <c r="F185" s="221" t="s">
        <v>120</v>
      </c>
      <c r="G185" s="218"/>
      <c r="H185" s="222">
        <v>4</v>
      </c>
      <c r="I185" s="223"/>
      <c r="J185" s="218"/>
      <c r="K185" s="218"/>
      <c r="L185" s="224"/>
      <c r="M185" s="225"/>
      <c r="N185" s="226"/>
      <c r="O185" s="226"/>
      <c r="P185" s="226"/>
      <c r="Q185" s="226"/>
      <c r="R185" s="226"/>
      <c r="S185" s="226"/>
      <c r="T185" s="227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28" t="s">
        <v>128</v>
      </c>
      <c r="AU185" s="228" t="s">
        <v>80</v>
      </c>
      <c r="AV185" s="12" t="s">
        <v>82</v>
      </c>
      <c r="AW185" s="12" t="s">
        <v>34</v>
      </c>
      <c r="AX185" s="12" t="s">
        <v>73</v>
      </c>
      <c r="AY185" s="228" t="s">
        <v>121</v>
      </c>
    </row>
    <row r="186" s="12" customFormat="1">
      <c r="A186" s="12"/>
      <c r="B186" s="217"/>
      <c r="C186" s="218"/>
      <c r="D186" s="219" t="s">
        <v>128</v>
      </c>
      <c r="E186" s="220" t="s">
        <v>21</v>
      </c>
      <c r="F186" s="221" t="s">
        <v>286</v>
      </c>
      <c r="G186" s="218"/>
      <c r="H186" s="222">
        <v>4</v>
      </c>
      <c r="I186" s="223"/>
      <c r="J186" s="218"/>
      <c r="K186" s="218"/>
      <c r="L186" s="224"/>
      <c r="M186" s="225"/>
      <c r="N186" s="226"/>
      <c r="O186" s="226"/>
      <c r="P186" s="226"/>
      <c r="Q186" s="226"/>
      <c r="R186" s="226"/>
      <c r="S186" s="226"/>
      <c r="T186" s="227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28" t="s">
        <v>128</v>
      </c>
      <c r="AU186" s="228" t="s">
        <v>80</v>
      </c>
      <c r="AV186" s="12" t="s">
        <v>82</v>
      </c>
      <c r="AW186" s="12" t="s">
        <v>34</v>
      </c>
      <c r="AX186" s="12" t="s">
        <v>73</v>
      </c>
      <c r="AY186" s="228" t="s">
        <v>121</v>
      </c>
    </row>
    <row r="187" s="13" customFormat="1">
      <c r="A187" s="13"/>
      <c r="B187" s="229"/>
      <c r="C187" s="230"/>
      <c r="D187" s="219" t="s">
        <v>128</v>
      </c>
      <c r="E187" s="231" t="s">
        <v>21</v>
      </c>
      <c r="F187" s="232" t="s">
        <v>130</v>
      </c>
      <c r="G187" s="230"/>
      <c r="H187" s="233">
        <v>8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128</v>
      </c>
      <c r="AU187" s="239" t="s">
        <v>80</v>
      </c>
      <c r="AV187" s="13" t="s">
        <v>120</v>
      </c>
      <c r="AW187" s="13" t="s">
        <v>34</v>
      </c>
      <c r="AX187" s="13" t="s">
        <v>80</v>
      </c>
      <c r="AY187" s="239" t="s">
        <v>121</v>
      </c>
    </row>
    <row r="188" s="2" customFormat="1" ht="33" customHeight="1">
      <c r="A188" s="37"/>
      <c r="B188" s="38"/>
      <c r="C188" s="204" t="s">
        <v>295</v>
      </c>
      <c r="D188" s="204" t="s">
        <v>122</v>
      </c>
      <c r="E188" s="205" t="s">
        <v>296</v>
      </c>
      <c r="F188" s="206" t="s">
        <v>297</v>
      </c>
      <c r="G188" s="207" t="s">
        <v>125</v>
      </c>
      <c r="H188" s="208">
        <v>8</v>
      </c>
      <c r="I188" s="209"/>
      <c r="J188" s="210">
        <f>ROUND(I188*H188,2)</f>
        <v>0</v>
      </c>
      <c r="K188" s="206" t="s">
        <v>126</v>
      </c>
      <c r="L188" s="43"/>
      <c r="M188" s="211" t="s">
        <v>21</v>
      </c>
      <c r="N188" s="212" t="s">
        <v>44</v>
      </c>
      <c r="O188" s="83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5" t="s">
        <v>120</v>
      </c>
      <c r="AT188" s="215" t="s">
        <v>122</v>
      </c>
      <c r="AU188" s="215" t="s">
        <v>80</v>
      </c>
      <c r="AY188" s="16" t="s">
        <v>121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6" t="s">
        <v>80</v>
      </c>
      <c r="BK188" s="216">
        <f>ROUND(I188*H188,2)</f>
        <v>0</v>
      </c>
      <c r="BL188" s="16" t="s">
        <v>120</v>
      </c>
      <c r="BM188" s="215" t="s">
        <v>298</v>
      </c>
    </row>
    <row r="189" s="12" customFormat="1">
      <c r="A189" s="12"/>
      <c r="B189" s="217"/>
      <c r="C189" s="218"/>
      <c r="D189" s="219" t="s">
        <v>128</v>
      </c>
      <c r="E189" s="220" t="s">
        <v>21</v>
      </c>
      <c r="F189" s="221" t="s">
        <v>120</v>
      </c>
      <c r="G189" s="218"/>
      <c r="H189" s="222">
        <v>4</v>
      </c>
      <c r="I189" s="223"/>
      <c r="J189" s="218"/>
      <c r="K189" s="218"/>
      <c r="L189" s="224"/>
      <c r="M189" s="225"/>
      <c r="N189" s="226"/>
      <c r="O189" s="226"/>
      <c r="P189" s="226"/>
      <c r="Q189" s="226"/>
      <c r="R189" s="226"/>
      <c r="S189" s="226"/>
      <c r="T189" s="227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28" t="s">
        <v>128</v>
      </c>
      <c r="AU189" s="228" t="s">
        <v>80</v>
      </c>
      <c r="AV189" s="12" t="s">
        <v>82</v>
      </c>
      <c r="AW189" s="12" t="s">
        <v>34</v>
      </c>
      <c r="AX189" s="12" t="s">
        <v>73</v>
      </c>
      <c r="AY189" s="228" t="s">
        <v>121</v>
      </c>
    </row>
    <row r="190" s="12" customFormat="1">
      <c r="A190" s="12"/>
      <c r="B190" s="217"/>
      <c r="C190" s="218"/>
      <c r="D190" s="219" t="s">
        <v>128</v>
      </c>
      <c r="E190" s="220" t="s">
        <v>21</v>
      </c>
      <c r="F190" s="221" t="s">
        <v>286</v>
      </c>
      <c r="G190" s="218"/>
      <c r="H190" s="222">
        <v>4</v>
      </c>
      <c r="I190" s="223"/>
      <c r="J190" s="218"/>
      <c r="K190" s="218"/>
      <c r="L190" s="224"/>
      <c r="M190" s="225"/>
      <c r="N190" s="226"/>
      <c r="O190" s="226"/>
      <c r="P190" s="226"/>
      <c r="Q190" s="226"/>
      <c r="R190" s="226"/>
      <c r="S190" s="226"/>
      <c r="T190" s="227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28" t="s">
        <v>128</v>
      </c>
      <c r="AU190" s="228" t="s">
        <v>80</v>
      </c>
      <c r="AV190" s="12" t="s">
        <v>82</v>
      </c>
      <c r="AW190" s="12" t="s">
        <v>34</v>
      </c>
      <c r="AX190" s="12" t="s">
        <v>73</v>
      </c>
      <c r="AY190" s="228" t="s">
        <v>121</v>
      </c>
    </row>
    <row r="191" s="13" customFormat="1">
      <c r="A191" s="13"/>
      <c r="B191" s="229"/>
      <c r="C191" s="230"/>
      <c r="D191" s="219" t="s">
        <v>128</v>
      </c>
      <c r="E191" s="231" t="s">
        <v>21</v>
      </c>
      <c r="F191" s="232" t="s">
        <v>130</v>
      </c>
      <c r="G191" s="230"/>
      <c r="H191" s="233">
        <v>8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128</v>
      </c>
      <c r="AU191" s="239" t="s">
        <v>80</v>
      </c>
      <c r="AV191" s="13" t="s">
        <v>120</v>
      </c>
      <c r="AW191" s="13" t="s">
        <v>34</v>
      </c>
      <c r="AX191" s="13" t="s">
        <v>80</v>
      </c>
      <c r="AY191" s="239" t="s">
        <v>121</v>
      </c>
    </row>
    <row r="192" s="2" customFormat="1" ht="16.5" customHeight="1">
      <c r="A192" s="37"/>
      <c r="B192" s="38"/>
      <c r="C192" s="204" t="s">
        <v>299</v>
      </c>
      <c r="D192" s="204" t="s">
        <v>122</v>
      </c>
      <c r="E192" s="205" t="s">
        <v>300</v>
      </c>
      <c r="F192" s="206" t="s">
        <v>301</v>
      </c>
      <c r="G192" s="207" t="s">
        <v>125</v>
      </c>
      <c r="H192" s="208">
        <v>21</v>
      </c>
      <c r="I192" s="209"/>
      <c r="J192" s="210">
        <f>ROUND(I192*H192,2)</f>
        <v>0</v>
      </c>
      <c r="K192" s="206" t="s">
        <v>126</v>
      </c>
      <c r="L192" s="43"/>
      <c r="M192" s="211" t="s">
        <v>21</v>
      </c>
      <c r="N192" s="212" t="s">
        <v>44</v>
      </c>
      <c r="O192" s="83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5" t="s">
        <v>120</v>
      </c>
      <c r="AT192" s="215" t="s">
        <v>122</v>
      </c>
      <c r="AU192" s="215" t="s">
        <v>80</v>
      </c>
      <c r="AY192" s="16" t="s">
        <v>121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6" t="s">
        <v>80</v>
      </c>
      <c r="BK192" s="216">
        <f>ROUND(I192*H192,2)</f>
        <v>0</v>
      </c>
      <c r="BL192" s="16" t="s">
        <v>120</v>
      </c>
      <c r="BM192" s="215" t="s">
        <v>302</v>
      </c>
    </row>
    <row r="193" s="12" customFormat="1">
      <c r="A193" s="12"/>
      <c r="B193" s="217"/>
      <c r="C193" s="218"/>
      <c r="D193" s="219" t="s">
        <v>128</v>
      </c>
      <c r="E193" s="220" t="s">
        <v>21</v>
      </c>
      <c r="F193" s="221" t="s">
        <v>303</v>
      </c>
      <c r="G193" s="218"/>
      <c r="H193" s="222">
        <v>21</v>
      </c>
      <c r="I193" s="223"/>
      <c r="J193" s="218"/>
      <c r="K193" s="218"/>
      <c r="L193" s="224"/>
      <c r="M193" s="225"/>
      <c r="N193" s="226"/>
      <c r="O193" s="226"/>
      <c r="P193" s="226"/>
      <c r="Q193" s="226"/>
      <c r="R193" s="226"/>
      <c r="S193" s="226"/>
      <c r="T193" s="227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28" t="s">
        <v>128</v>
      </c>
      <c r="AU193" s="228" t="s">
        <v>80</v>
      </c>
      <c r="AV193" s="12" t="s">
        <v>82</v>
      </c>
      <c r="AW193" s="12" t="s">
        <v>34</v>
      </c>
      <c r="AX193" s="12" t="s">
        <v>73</v>
      </c>
      <c r="AY193" s="228" t="s">
        <v>121</v>
      </c>
    </row>
    <row r="194" s="13" customFormat="1">
      <c r="A194" s="13"/>
      <c r="B194" s="229"/>
      <c r="C194" s="230"/>
      <c r="D194" s="219" t="s">
        <v>128</v>
      </c>
      <c r="E194" s="231" t="s">
        <v>21</v>
      </c>
      <c r="F194" s="232" t="s">
        <v>130</v>
      </c>
      <c r="G194" s="230"/>
      <c r="H194" s="233">
        <v>21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128</v>
      </c>
      <c r="AU194" s="239" t="s">
        <v>80</v>
      </c>
      <c r="AV194" s="13" t="s">
        <v>120</v>
      </c>
      <c r="AW194" s="13" t="s">
        <v>34</v>
      </c>
      <c r="AX194" s="13" t="s">
        <v>80</v>
      </c>
      <c r="AY194" s="239" t="s">
        <v>121</v>
      </c>
    </row>
    <row r="195" s="2" customFormat="1" ht="16.5" customHeight="1">
      <c r="A195" s="37"/>
      <c r="B195" s="38"/>
      <c r="C195" s="204" t="s">
        <v>304</v>
      </c>
      <c r="D195" s="204" t="s">
        <v>122</v>
      </c>
      <c r="E195" s="205" t="s">
        <v>305</v>
      </c>
      <c r="F195" s="206" t="s">
        <v>306</v>
      </c>
      <c r="G195" s="207" t="s">
        <v>125</v>
      </c>
      <c r="H195" s="208">
        <v>21</v>
      </c>
      <c r="I195" s="209"/>
      <c r="J195" s="210">
        <f>ROUND(I195*H195,2)</f>
        <v>0</v>
      </c>
      <c r="K195" s="206" t="s">
        <v>126</v>
      </c>
      <c r="L195" s="43"/>
      <c r="M195" s="211" t="s">
        <v>21</v>
      </c>
      <c r="N195" s="212" t="s">
        <v>44</v>
      </c>
      <c r="O195" s="83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5" t="s">
        <v>120</v>
      </c>
      <c r="AT195" s="215" t="s">
        <v>122</v>
      </c>
      <c r="AU195" s="215" t="s">
        <v>80</v>
      </c>
      <c r="AY195" s="16" t="s">
        <v>121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6" t="s">
        <v>80</v>
      </c>
      <c r="BK195" s="216">
        <f>ROUND(I195*H195,2)</f>
        <v>0</v>
      </c>
      <c r="BL195" s="16" t="s">
        <v>120</v>
      </c>
      <c r="BM195" s="215" t="s">
        <v>307</v>
      </c>
    </row>
    <row r="196" s="2" customFormat="1" ht="16.5" customHeight="1">
      <c r="A196" s="37"/>
      <c r="B196" s="38"/>
      <c r="C196" s="204" t="s">
        <v>308</v>
      </c>
      <c r="D196" s="204" t="s">
        <v>122</v>
      </c>
      <c r="E196" s="205" t="s">
        <v>309</v>
      </c>
      <c r="F196" s="206" t="s">
        <v>310</v>
      </c>
      <c r="G196" s="207" t="s">
        <v>125</v>
      </c>
      <c r="H196" s="208">
        <v>1</v>
      </c>
      <c r="I196" s="209"/>
      <c r="J196" s="210">
        <f>ROUND(I196*H196,2)</f>
        <v>0</v>
      </c>
      <c r="K196" s="206" t="s">
        <v>126</v>
      </c>
      <c r="L196" s="43"/>
      <c r="M196" s="211" t="s">
        <v>21</v>
      </c>
      <c r="N196" s="212" t="s">
        <v>44</v>
      </c>
      <c r="O196" s="83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5" t="s">
        <v>120</v>
      </c>
      <c r="AT196" s="215" t="s">
        <v>122</v>
      </c>
      <c r="AU196" s="215" t="s">
        <v>80</v>
      </c>
      <c r="AY196" s="16" t="s">
        <v>121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6" t="s">
        <v>80</v>
      </c>
      <c r="BK196" s="216">
        <f>ROUND(I196*H196,2)</f>
        <v>0</v>
      </c>
      <c r="BL196" s="16" t="s">
        <v>120</v>
      </c>
      <c r="BM196" s="215" t="s">
        <v>311</v>
      </c>
    </row>
    <row r="197" s="2" customFormat="1" ht="90" customHeight="1">
      <c r="A197" s="37"/>
      <c r="B197" s="38"/>
      <c r="C197" s="204" t="s">
        <v>312</v>
      </c>
      <c r="D197" s="204" t="s">
        <v>122</v>
      </c>
      <c r="E197" s="205" t="s">
        <v>313</v>
      </c>
      <c r="F197" s="206" t="s">
        <v>314</v>
      </c>
      <c r="G197" s="207" t="s">
        <v>125</v>
      </c>
      <c r="H197" s="208">
        <v>1</v>
      </c>
      <c r="I197" s="209"/>
      <c r="J197" s="210">
        <f>ROUND(I197*H197,2)</f>
        <v>0</v>
      </c>
      <c r="K197" s="206" t="s">
        <v>126</v>
      </c>
      <c r="L197" s="43"/>
      <c r="M197" s="211" t="s">
        <v>21</v>
      </c>
      <c r="N197" s="212" t="s">
        <v>44</v>
      </c>
      <c r="O197" s="83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5" t="s">
        <v>120</v>
      </c>
      <c r="AT197" s="215" t="s">
        <v>122</v>
      </c>
      <c r="AU197" s="215" t="s">
        <v>80</v>
      </c>
      <c r="AY197" s="16" t="s">
        <v>121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6" t="s">
        <v>80</v>
      </c>
      <c r="BK197" s="216">
        <f>ROUND(I197*H197,2)</f>
        <v>0</v>
      </c>
      <c r="BL197" s="16" t="s">
        <v>120</v>
      </c>
      <c r="BM197" s="215" t="s">
        <v>315</v>
      </c>
    </row>
    <row r="198" s="2" customFormat="1" ht="66.75" customHeight="1">
      <c r="A198" s="37"/>
      <c r="B198" s="38"/>
      <c r="C198" s="204" t="s">
        <v>316</v>
      </c>
      <c r="D198" s="204" t="s">
        <v>122</v>
      </c>
      <c r="E198" s="205" t="s">
        <v>317</v>
      </c>
      <c r="F198" s="206" t="s">
        <v>318</v>
      </c>
      <c r="G198" s="207" t="s">
        <v>319</v>
      </c>
      <c r="H198" s="208">
        <v>8</v>
      </c>
      <c r="I198" s="209"/>
      <c r="J198" s="210">
        <f>ROUND(I198*H198,2)</f>
        <v>0</v>
      </c>
      <c r="K198" s="206" t="s">
        <v>126</v>
      </c>
      <c r="L198" s="43"/>
      <c r="M198" s="211" t="s">
        <v>21</v>
      </c>
      <c r="N198" s="212" t="s">
        <v>44</v>
      </c>
      <c r="O198" s="83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5" t="s">
        <v>120</v>
      </c>
      <c r="AT198" s="215" t="s">
        <v>122</v>
      </c>
      <c r="AU198" s="215" t="s">
        <v>80</v>
      </c>
      <c r="AY198" s="16" t="s">
        <v>121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6" t="s">
        <v>80</v>
      </c>
      <c r="BK198" s="216">
        <f>ROUND(I198*H198,2)</f>
        <v>0</v>
      </c>
      <c r="BL198" s="16" t="s">
        <v>120</v>
      </c>
      <c r="BM198" s="215" t="s">
        <v>320</v>
      </c>
    </row>
    <row r="199" s="12" customFormat="1">
      <c r="A199" s="12"/>
      <c r="B199" s="217"/>
      <c r="C199" s="218"/>
      <c r="D199" s="219" t="s">
        <v>128</v>
      </c>
      <c r="E199" s="220" t="s">
        <v>21</v>
      </c>
      <c r="F199" s="221" t="s">
        <v>159</v>
      </c>
      <c r="G199" s="218"/>
      <c r="H199" s="222">
        <v>8</v>
      </c>
      <c r="I199" s="223"/>
      <c r="J199" s="218"/>
      <c r="K199" s="218"/>
      <c r="L199" s="224"/>
      <c r="M199" s="225"/>
      <c r="N199" s="226"/>
      <c r="O199" s="226"/>
      <c r="P199" s="226"/>
      <c r="Q199" s="226"/>
      <c r="R199" s="226"/>
      <c r="S199" s="226"/>
      <c r="T199" s="227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28" t="s">
        <v>128</v>
      </c>
      <c r="AU199" s="228" t="s">
        <v>80</v>
      </c>
      <c r="AV199" s="12" t="s">
        <v>82</v>
      </c>
      <c r="AW199" s="12" t="s">
        <v>34</v>
      </c>
      <c r="AX199" s="12" t="s">
        <v>80</v>
      </c>
      <c r="AY199" s="228" t="s">
        <v>121</v>
      </c>
    </row>
    <row r="200" s="2" customFormat="1" ht="16.5" customHeight="1">
      <c r="A200" s="37"/>
      <c r="B200" s="38"/>
      <c r="C200" s="204" t="s">
        <v>321</v>
      </c>
      <c r="D200" s="204" t="s">
        <v>122</v>
      </c>
      <c r="E200" s="205" t="s">
        <v>322</v>
      </c>
      <c r="F200" s="206" t="s">
        <v>323</v>
      </c>
      <c r="G200" s="207" t="s">
        <v>125</v>
      </c>
      <c r="H200" s="208">
        <v>4</v>
      </c>
      <c r="I200" s="209"/>
      <c r="J200" s="210">
        <f>ROUND(I200*H200,2)</f>
        <v>0</v>
      </c>
      <c r="K200" s="206" t="s">
        <v>126</v>
      </c>
      <c r="L200" s="43"/>
      <c r="M200" s="211" t="s">
        <v>21</v>
      </c>
      <c r="N200" s="212" t="s">
        <v>44</v>
      </c>
      <c r="O200" s="83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5" t="s">
        <v>120</v>
      </c>
      <c r="AT200" s="215" t="s">
        <v>122</v>
      </c>
      <c r="AU200" s="215" t="s">
        <v>80</v>
      </c>
      <c r="AY200" s="16" t="s">
        <v>121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6" t="s">
        <v>80</v>
      </c>
      <c r="BK200" s="216">
        <f>ROUND(I200*H200,2)</f>
        <v>0</v>
      </c>
      <c r="BL200" s="16" t="s">
        <v>120</v>
      </c>
      <c r="BM200" s="215" t="s">
        <v>324</v>
      </c>
    </row>
    <row r="201" s="2" customFormat="1" ht="24.15" customHeight="1">
      <c r="A201" s="37"/>
      <c r="B201" s="38"/>
      <c r="C201" s="204" t="s">
        <v>325</v>
      </c>
      <c r="D201" s="204" t="s">
        <v>122</v>
      </c>
      <c r="E201" s="205" t="s">
        <v>326</v>
      </c>
      <c r="F201" s="206" t="s">
        <v>327</v>
      </c>
      <c r="G201" s="207" t="s">
        <v>125</v>
      </c>
      <c r="H201" s="208">
        <v>4</v>
      </c>
      <c r="I201" s="209"/>
      <c r="J201" s="210">
        <f>ROUND(I201*H201,2)</f>
        <v>0</v>
      </c>
      <c r="K201" s="206" t="s">
        <v>126</v>
      </c>
      <c r="L201" s="43"/>
      <c r="M201" s="211" t="s">
        <v>21</v>
      </c>
      <c r="N201" s="212" t="s">
        <v>44</v>
      </c>
      <c r="O201" s="83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5" t="s">
        <v>120</v>
      </c>
      <c r="AT201" s="215" t="s">
        <v>122</v>
      </c>
      <c r="AU201" s="215" t="s">
        <v>80</v>
      </c>
      <c r="AY201" s="16" t="s">
        <v>121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6" t="s">
        <v>80</v>
      </c>
      <c r="BK201" s="216">
        <f>ROUND(I201*H201,2)</f>
        <v>0</v>
      </c>
      <c r="BL201" s="16" t="s">
        <v>120</v>
      </c>
      <c r="BM201" s="215" t="s">
        <v>328</v>
      </c>
    </row>
    <row r="202" s="2" customFormat="1" ht="16.5" customHeight="1">
      <c r="A202" s="37"/>
      <c r="B202" s="38"/>
      <c r="C202" s="204" t="s">
        <v>329</v>
      </c>
      <c r="D202" s="204" t="s">
        <v>122</v>
      </c>
      <c r="E202" s="205" t="s">
        <v>330</v>
      </c>
      <c r="F202" s="206" t="s">
        <v>331</v>
      </c>
      <c r="G202" s="207" t="s">
        <v>125</v>
      </c>
      <c r="H202" s="208">
        <v>4</v>
      </c>
      <c r="I202" s="209"/>
      <c r="J202" s="210">
        <f>ROUND(I202*H202,2)</f>
        <v>0</v>
      </c>
      <c r="K202" s="206" t="s">
        <v>126</v>
      </c>
      <c r="L202" s="43"/>
      <c r="M202" s="211" t="s">
        <v>21</v>
      </c>
      <c r="N202" s="212" t="s">
        <v>44</v>
      </c>
      <c r="O202" s="83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5" t="s">
        <v>120</v>
      </c>
      <c r="AT202" s="215" t="s">
        <v>122</v>
      </c>
      <c r="AU202" s="215" t="s">
        <v>80</v>
      </c>
      <c r="AY202" s="16" t="s">
        <v>121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6" t="s">
        <v>80</v>
      </c>
      <c r="BK202" s="216">
        <f>ROUND(I202*H202,2)</f>
        <v>0</v>
      </c>
      <c r="BL202" s="16" t="s">
        <v>120</v>
      </c>
      <c r="BM202" s="215" t="s">
        <v>332</v>
      </c>
    </row>
    <row r="203" s="12" customFormat="1">
      <c r="A203" s="12"/>
      <c r="B203" s="217"/>
      <c r="C203" s="218"/>
      <c r="D203" s="219" t="s">
        <v>128</v>
      </c>
      <c r="E203" s="220" t="s">
        <v>21</v>
      </c>
      <c r="F203" s="221" t="s">
        <v>333</v>
      </c>
      <c r="G203" s="218"/>
      <c r="H203" s="222">
        <v>4</v>
      </c>
      <c r="I203" s="223"/>
      <c r="J203" s="218"/>
      <c r="K203" s="218"/>
      <c r="L203" s="224"/>
      <c r="M203" s="225"/>
      <c r="N203" s="226"/>
      <c r="O203" s="226"/>
      <c r="P203" s="226"/>
      <c r="Q203" s="226"/>
      <c r="R203" s="226"/>
      <c r="S203" s="226"/>
      <c r="T203" s="227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28" t="s">
        <v>128</v>
      </c>
      <c r="AU203" s="228" t="s">
        <v>80</v>
      </c>
      <c r="AV203" s="12" t="s">
        <v>82</v>
      </c>
      <c r="AW203" s="12" t="s">
        <v>34</v>
      </c>
      <c r="AX203" s="12" t="s">
        <v>73</v>
      </c>
      <c r="AY203" s="228" t="s">
        <v>121</v>
      </c>
    </row>
    <row r="204" s="13" customFormat="1">
      <c r="A204" s="13"/>
      <c r="B204" s="229"/>
      <c r="C204" s="230"/>
      <c r="D204" s="219" t="s">
        <v>128</v>
      </c>
      <c r="E204" s="231" t="s">
        <v>21</v>
      </c>
      <c r="F204" s="232" t="s">
        <v>130</v>
      </c>
      <c r="G204" s="230"/>
      <c r="H204" s="233">
        <v>4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128</v>
      </c>
      <c r="AU204" s="239" t="s">
        <v>80</v>
      </c>
      <c r="AV204" s="13" t="s">
        <v>120</v>
      </c>
      <c r="AW204" s="13" t="s">
        <v>34</v>
      </c>
      <c r="AX204" s="13" t="s">
        <v>80</v>
      </c>
      <c r="AY204" s="239" t="s">
        <v>121</v>
      </c>
    </row>
    <row r="205" s="2" customFormat="1" ht="90" customHeight="1">
      <c r="A205" s="37"/>
      <c r="B205" s="38"/>
      <c r="C205" s="204" t="s">
        <v>334</v>
      </c>
      <c r="D205" s="204" t="s">
        <v>122</v>
      </c>
      <c r="E205" s="205" t="s">
        <v>335</v>
      </c>
      <c r="F205" s="206" t="s">
        <v>336</v>
      </c>
      <c r="G205" s="207" t="s">
        <v>125</v>
      </c>
      <c r="H205" s="208">
        <v>4</v>
      </c>
      <c r="I205" s="209"/>
      <c r="J205" s="210">
        <f>ROUND(I205*H205,2)</f>
        <v>0</v>
      </c>
      <c r="K205" s="206" t="s">
        <v>126</v>
      </c>
      <c r="L205" s="43"/>
      <c r="M205" s="211" t="s">
        <v>21</v>
      </c>
      <c r="N205" s="212" t="s">
        <v>44</v>
      </c>
      <c r="O205" s="83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5" t="s">
        <v>120</v>
      </c>
      <c r="AT205" s="215" t="s">
        <v>122</v>
      </c>
      <c r="AU205" s="215" t="s">
        <v>80</v>
      </c>
      <c r="AY205" s="16" t="s">
        <v>121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6" t="s">
        <v>80</v>
      </c>
      <c r="BK205" s="216">
        <f>ROUND(I205*H205,2)</f>
        <v>0</v>
      </c>
      <c r="BL205" s="16" t="s">
        <v>120</v>
      </c>
      <c r="BM205" s="215" t="s">
        <v>337</v>
      </c>
    </row>
    <row r="206" s="12" customFormat="1">
      <c r="A206" s="12"/>
      <c r="B206" s="217"/>
      <c r="C206" s="218"/>
      <c r="D206" s="219" t="s">
        <v>128</v>
      </c>
      <c r="E206" s="220" t="s">
        <v>21</v>
      </c>
      <c r="F206" s="221" t="s">
        <v>333</v>
      </c>
      <c r="G206" s="218"/>
      <c r="H206" s="222">
        <v>4</v>
      </c>
      <c r="I206" s="223"/>
      <c r="J206" s="218"/>
      <c r="K206" s="218"/>
      <c r="L206" s="224"/>
      <c r="M206" s="225"/>
      <c r="N206" s="226"/>
      <c r="O206" s="226"/>
      <c r="P206" s="226"/>
      <c r="Q206" s="226"/>
      <c r="R206" s="226"/>
      <c r="S206" s="226"/>
      <c r="T206" s="227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28" t="s">
        <v>128</v>
      </c>
      <c r="AU206" s="228" t="s">
        <v>80</v>
      </c>
      <c r="AV206" s="12" t="s">
        <v>82</v>
      </c>
      <c r="AW206" s="12" t="s">
        <v>34</v>
      </c>
      <c r="AX206" s="12" t="s">
        <v>73</v>
      </c>
      <c r="AY206" s="228" t="s">
        <v>121</v>
      </c>
    </row>
    <row r="207" s="13" customFormat="1">
      <c r="A207" s="13"/>
      <c r="B207" s="229"/>
      <c r="C207" s="230"/>
      <c r="D207" s="219" t="s">
        <v>128</v>
      </c>
      <c r="E207" s="231" t="s">
        <v>21</v>
      </c>
      <c r="F207" s="232" t="s">
        <v>130</v>
      </c>
      <c r="G207" s="230"/>
      <c r="H207" s="233">
        <v>4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128</v>
      </c>
      <c r="AU207" s="239" t="s">
        <v>80</v>
      </c>
      <c r="AV207" s="13" t="s">
        <v>120</v>
      </c>
      <c r="AW207" s="13" t="s">
        <v>34</v>
      </c>
      <c r="AX207" s="13" t="s">
        <v>80</v>
      </c>
      <c r="AY207" s="239" t="s">
        <v>121</v>
      </c>
    </row>
    <row r="208" s="2" customFormat="1" ht="37.8" customHeight="1">
      <c r="A208" s="37"/>
      <c r="B208" s="38"/>
      <c r="C208" s="204" t="s">
        <v>338</v>
      </c>
      <c r="D208" s="204" t="s">
        <v>122</v>
      </c>
      <c r="E208" s="205" t="s">
        <v>339</v>
      </c>
      <c r="F208" s="206" t="s">
        <v>340</v>
      </c>
      <c r="G208" s="207" t="s">
        <v>125</v>
      </c>
      <c r="H208" s="208">
        <v>4</v>
      </c>
      <c r="I208" s="209"/>
      <c r="J208" s="210">
        <f>ROUND(I208*H208,2)</f>
        <v>0</v>
      </c>
      <c r="K208" s="206" t="s">
        <v>126</v>
      </c>
      <c r="L208" s="43"/>
      <c r="M208" s="211" t="s">
        <v>21</v>
      </c>
      <c r="N208" s="212" t="s">
        <v>44</v>
      </c>
      <c r="O208" s="83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5" t="s">
        <v>120</v>
      </c>
      <c r="AT208" s="215" t="s">
        <v>122</v>
      </c>
      <c r="AU208" s="215" t="s">
        <v>80</v>
      </c>
      <c r="AY208" s="16" t="s">
        <v>121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6" t="s">
        <v>80</v>
      </c>
      <c r="BK208" s="216">
        <f>ROUND(I208*H208,2)</f>
        <v>0</v>
      </c>
      <c r="BL208" s="16" t="s">
        <v>120</v>
      </c>
      <c r="BM208" s="215" t="s">
        <v>341</v>
      </c>
    </row>
    <row r="209" s="2" customFormat="1" ht="16.5" customHeight="1">
      <c r="A209" s="37"/>
      <c r="B209" s="38"/>
      <c r="C209" s="204" t="s">
        <v>342</v>
      </c>
      <c r="D209" s="204" t="s">
        <v>122</v>
      </c>
      <c r="E209" s="205" t="s">
        <v>343</v>
      </c>
      <c r="F209" s="206" t="s">
        <v>344</v>
      </c>
      <c r="G209" s="207" t="s">
        <v>125</v>
      </c>
      <c r="H209" s="208">
        <v>2</v>
      </c>
      <c r="I209" s="209"/>
      <c r="J209" s="210">
        <f>ROUND(I209*H209,2)</f>
        <v>0</v>
      </c>
      <c r="K209" s="206" t="s">
        <v>126</v>
      </c>
      <c r="L209" s="43"/>
      <c r="M209" s="211" t="s">
        <v>21</v>
      </c>
      <c r="N209" s="212" t="s">
        <v>44</v>
      </c>
      <c r="O209" s="83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5" t="s">
        <v>120</v>
      </c>
      <c r="AT209" s="215" t="s">
        <v>122</v>
      </c>
      <c r="AU209" s="215" t="s">
        <v>80</v>
      </c>
      <c r="AY209" s="16" t="s">
        <v>121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6" t="s">
        <v>80</v>
      </c>
      <c r="BK209" s="216">
        <f>ROUND(I209*H209,2)</f>
        <v>0</v>
      </c>
      <c r="BL209" s="16" t="s">
        <v>120</v>
      </c>
      <c r="BM209" s="215" t="s">
        <v>345</v>
      </c>
    </row>
    <row r="210" s="2" customFormat="1" ht="33" customHeight="1">
      <c r="A210" s="37"/>
      <c r="B210" s="38"/>
      <c r="C210" s="204" t="s">
        <v>346</v>
      </c>
      <c r="D210" s="204" t="s">
        <v>122</v>
      </c>
      <c r="E210" s="205" t="s">
        <v>347</v>
      </c>
      <c r="F210" s="206" t="s">
        <v>348</v>
      </c>
      <c r="G210" s="207" t="s">
        <v>125</v>
      </c>
      <c r="H210" s="208">
        <v>2</v>
      </c>
      <c r="I210" s="209"/>
      <c r="J210" s="210">
        <f>ROUND(I210*H210,2)</f>
        <v>0</v>
      </c>
      <c r="K210" s="206" t="s">
        <v>126</v>
      </c>
      <c r="L210" s="43"/>
      <c r="M210" s="211" t="s">
        <v>21</v>
      </c>
      <c r="N210" s="212" t="s">
        <v>44</v>
      </c>
      <c r="O210" s="83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5" t="s">
        <v>120</v>
      </c>
      <c r="AT210" s="215" t="s">
        <v>122</v>
      </c>
      <c r="AU210" s="215" t="s">
        <v>80</v>
      </c>
      <c r="AY210" s="16" t="s">
        <v>121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6" t="s">
        <v>80</v>
      </c>
      <c r="BK210" s="216">
        <f>ROUND(I210*H210,2)</f>
        <v>0</v>
      </c>
      <c r="BL210" s="16" t="s">
        <v>120</v>
      </c>
      <c r="BM210" s="215" t="s">
        <v>349</v>
      </c>
    </row>
    <row r="211" s="2" customFormat="1" ht="33" customHeight="1">
      <c r="A211" s="37"/>
      <c r="B211" s="38"/>
      <c r="C211" s="204" t="s">
        <v>350</v>
      </c>
      <c r="D211" s="204" t="s">
        <v>122</v>
      </c>
      <c r="E211" s="205" t="s">
        <v>351</v>
      </c>
      <c r="F211" s="206" t="s">
        <v>352</v>
      </c>
      <c r="G211" s="207" t="s">
        <v>125</v>
      </c>
      <c r="H211" s="208">
        <v>1</v>
      </c>
      <c r="I211" s="209"/>
      <c r="J211" s="210">
        <f>ROUND(I211*H211,2)</f>
        <v>0</v>
      </c>
      <c r="K211" s="206" t="s">
        <v>126</v>
      </c>
      <c r="L211" s="43"/>
      <c r="M211" s="211" t="s">
        <v>21</v>
      </c>
      <c r="N211" s="212" t="s">
        <v>44</v>
      </c>
      <c r="O211" s="83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5" t="s">
        <v>120</v>
      </c>
      <c r="AT211" s="215" t="s">
        <v>122</v>
      </c>
      <c r="AU211" s="215" t="s">
        <v>80</v>
      </c>
      <c r="AY211" s="16" t="s">
        <v>121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6" t="s">
        <v>80</v>
      </c>
      <c r="BK211" s="216">
        <f>ROUND(I211*H211,2)</f>
        <v>0</v>
      </c>
      <c r="BL211" s="16" t="s">
        <v>120</v>
      </c>
      <c r="BM211" s="215" t="s">
        <v>353</v>
      </c>
    </row>
    <row r="212" s="12" customFormat="1">
      <c r="A212" s="12"/>
      <c r="B212" s="217"/>
      <c r="C212" s="218"/>
      <c r="D212" s="219" t="s">
        <v>128</v>
      </c>
      <c r="E212" s="220" t="s">
        <v>21</v>
      </c>
      <c r="F212" s="221" t="s">
        <v>276</v>
      </c>
      <c r="G212" s="218"/>
      <c r="H212" s="222">
        <v>1</v>
      </c>
      <c r="I212" s="223"/>
      <c r="J212" s="218"/>
      <c r="K212" s="218"/>
      <c r="L212" s="224"/>
      <c r="M212" s="225"/>
      <c r="N212" s="226"/>
      <c r="O212" s="226"/>
      <c r="P212" s="226"/>
      <c r="Q212" s="226"/>
      <c r="R212" s="226"/>
      <c r="S212" s="226"/>
      <c r="T212" s="227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28" t="s">
        <v>128</v>
      </c>
      <c r="AU212" s="228" t="s">
        <v>80</v>
      </c>
      <c r="AV212" s="12" t="s">
        <v>82</v>
      </c>
      <c r="AW212" s="12" t="s">
        <v>34</v>
      </c>
      <c r="AX212" s="12" t="s">
        <v>73</v>
      </c>
      <c r="AY212" s="228" t="s">
        <v>121</v>
      </c>
    </row>
    <row r="213" s="13" customFormat="1">
      <c r="A213" s="13"/>
      <c r="B213" s="229"/>
      <c r="C213" s="230"/>
      <c r="D213" s="219" t="s">
        <v>128</v>
      </c>
      <c r="E213" s="231" t="s">
        <v>21</v>
      </c>
      <c r="F213" s="232" t="s">
        <v>130</v>
      </c>
      <c r="G213" s="230"/>
      <c r="H213" s="233">
        <v>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128</v>
      </c>
      <c r="AU213" s="239" t="s">
        <v>80</v>
      </c>
      <c r="AV213" s="13" t="s">
        <v>120</v>
      </c>
      <c r="AW213" s="13" t="s">
        <v>34</v>
      </c>
      <c r="AX213" s="13" t="s">
        <v>80</v>
      </c>
      <c r="AY213" s="239" t="s">
        <v>121</v>
      </c>
    </row>
    <row r="214" s="2" customFormat="1" ht="90" customHeight="1">
      <c r="A214" s="37"/>
      <c r="B214" s="38"/>
      <c r="C214" s="204" t="s">
        <v>354</v>
      </c>
      <c r="D214" s="204" t="s">
        <v>122</v>
      </c>
      <c r="E214" s="205" t="s">
        <v>355</v>
      </c>
      <c r="F214" s="206" t="s">
        <v>356</v>
      </c>
      <c r="G214" s="207" t="s">
        <v>125</v>
      </c>
      <c r="H214" s="208">
        <v>1</v>
      </c>
      <c r="I214" s="209"/>
      <c r="J214" s="210">
        <f>ROUND(I214*H214,2)</f>
        <v>0</v>
      </c>
      <c r="K214" s="206" t="s">
        <v>126</v>
      </c>
      <c r="L214" s="43"/>
      <c r="M214" s="211" t="s">
        <v>21</v>
      </c>
      <c r="N214" s="212" t="s">
        <v>44</v>
      </c>
      <c r="O214" s="83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5" t="s">
        <v>120</v>
      </c>
      <c r="AT214" s="215" t="s">
        <v>122</v>
      </c>
      <c r="AU214" s="215" t="s">
        <v>80</v>
      </c>
      <c r="AY214" s="16" t="s">
        <v>121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6" t="s">
        <v>80</v>
      </c>
      <c r="BK214" s="216">
        <f>ROUND(I214*H214,2)</f>
        <v>0</v>
      </c>
      <c r="BL214" s="16" t="s">
        <v>120</v>
      </c>
      <c r="BM214" s="215" t="s">
        <v>357</v>
      </c>
    </row>
    <row r="215" s="2" customFormat="1" ht="16.5" customHeight="1">
      <c r="A215" s="37"/>
      <c r="B215" s="38"/>
      <c r="C215" s="204" t="s">
        <v>358</v>
      </c>
      <c r="D215" s="204" t="s">
        <v>122</v>
      </c>
      <c r="E215" s="205" t="s">
        <v>359</v>
      </c>
      <c r="F215" s="206" t="s">
        <v>360</v>
      </c>
      <c r="G215" s="207" t="s">
        <v>125</v>
      </c>
      <c r="H215" s="208">
        <v>1</v>
      </c>
      <c r="I215" s="209"/>
      <c r="J215" s="210">
        <f>ROUND(I215*H215,2)</f>
        <v>0</v>
      </c>
      <c r="K215" s="206" t="s">
        <v>126</v>
      </c>
      <c r="L215" s="43"/>
      <c r="M215" s="211" t="s">
        <v>21</v>
      </c>
      <c r="N215" s="212" t="s">
        <v>44</v>
      </c>
      <c r="O215" s="83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5" t="s">
        <v>120</v>
      </c>
      <c r="AT215" s="215" t="s">
        <v>122</v>
      </c>
      <c r="AU215" s="215" t="s">
        <v>80</v>
      </c>
      <c r="AY215" s="16" t="s">
        <v>121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6" t="s">
        <v>80</v>
      </c>
      <c r="BK215" s="216">
        <f>ROUND(I215*H215,2)</f>
        <v>0</v>
      </c>
      <c r="BL215" s="16" t="s">
        <v>120</v>
      </c>
      <c r="BM215" s="215" t="s">
        <v>361</v>
      </c>
    </row>
    <row r="216" s="2" customFormat="1" ht="37.8" customHeight="1">
      <c r="A216" s="37"/>
      <c r="B216" s="38"/>
      <c r="C216" s="204" t="s">
        <v>362</v>
      </c>
      <c r="D216" s="204" t="s">
        <v>122</v>
      </c>
      <c r="E216" s="205" t="s">
        <v>363</v>
      </c>
      <c r="F216" s="206" t="s">
        <v>364</v>
      </c>
      <c r="G216" s="207" t="s">
        <v>125</v>
      </c>
      <c r="H216" s="208">
        <v>1</v>
      </c>
      <c r="I216" s="209"/>
      <c r="J216" s="210">
        <f>ROUND(I216*H216,2)</f>
        <v>0</v>
      </c>
      <c r="K216" s="206" t="s">
        <v>126</v>
      </c>
      <c r="L216" s="43"/>
      <c r="M216" s="211" t="s">
        <v>21</v>
      </c>
      <c r="N216" s="212" t="s">
        <v>44</v>
      </c>
      <c r="O216" s="83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5" t="s">
        <v>120</v>
      </c>
      <c r="AT216" s="215" t="s">
        <v>122</v>
      </c>
      <c r="AU216" s="215" t="s">
        <v>80</v>
      </c>
      <c r="AY216" s="16" t="s">
        <v>121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6" t="s">
        <v>80</v>
      </c>
      <c r="BK216" s="216">
        <f>ROUND(I216*H216,2)</f>
        <v>0</v>
      </c>
      <c r="BL216" s="16" t="s">
        <v>120</v>
      </c>
      <c r="BM216" s="215" t="s">
        <v>365</v>
      </c>
    </row>
    <row r="217" s="2" customFormat="1" ht="44.25" customHeight="1">
      <c r="A217" s="37"/>
      <c r="B217" s="38"/>
      <c r="C217" s="204" t="s">
        <v>366</v>
      </c>
      <c r="D217" s="204" t="s">
        <v>122</v>
      </c>
      <c r="E217" s="205" t="s">
        <v>367</v>
      </c>
      <c r="F217" s="206" t="s">
        <v>368</v>
      </c>
      <c r="G217" s="207" t="s">
        <v>125</v>
      </c>
      <c r="H217" s="208">
        <v>5</v>
      </c>
      <c r="I217" s="209"/>
      <c r="J217" s="210">
        <f>ROUND(I217*H217,2)</f>
        <v>0</v>
      </c>
      <c r="K217" s="206" t="s">
        <v>126</v>
      </c>
      <c r="L217" s="43"/>
      <c r="M217" s="211" t="s">
        <v>21</v>
      </c>
      <c r="N217" s="212" t="s">
        <v>44</v>
      </c>
      <c r="O217" s="83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5" t="s">
        <v>120</v>
      </c>
      <c r="AT217" s="215" t="s">
        <v>122</v>
      </c>
      <c r="AU217" s="215" t="s">
        <v>80</v>
      </c>
      <c r="AY217" s="16" t="s">
        <v>121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6" t="s">
        <v>80</v>
      </c>
      <c r="BK217" s="216">
        <f>ROUND(I217*H217,2)</f>
        <v>0</v>
      </c>
      <c r="BL217" s="16" t="s">
        <v>120</v>
      </c>
      <c r="BM217" s="215" t="s">
        <v>369</v>
      </c>
    </row>
    <row r="218" s="2" customFormat="1" ht="90" customHeight="1">
      <c r="A218" s="37"/>
      <c r="B218" s="38"/>
      <c r="C218" s="204" t="s">
        <v>370</v>
      </c>
      <c r="D218" s="204" t="s">
        <v>122</v>
      </c>
      <c r="E218" s="205" t="s">
        <v>371</v>
      </c>
      <c r="F218" s="206" t="s">
        <v>372</v>
      </c>
      <c r="G218" s="207" t="s">
        <v>125</v>
      </c>
      <c r="H218" s="208">
        <v>3</v>
      </c>
      <c r="I218" s="209"/>
      <c r="J218" s="210">
        <f>ROUND(I218*H218,2)</f>
        <v>0</v>
      </c>
      <c r="K218" s="206" t="s">
        <v>126</v>
      </c>
      <c r="L218" s="43"/>
      <c r="M218" s="211" t="s">
        <v>21</v>
      </c>
      <c r="N218" s="212" t="s">
        <v>44</v>
      </c>
      <c r="O218" s="83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5" t="s">
        <v>120</v>
      </c>
      <c r="AT218" s="215" t="s">
        <v>122</v>
      </c>
      <c r="AU218" s="215" t="s">
        <v>80</v>
      </c>
      <c r="AY218" s="16" t="s">
        <v>121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6" t="s">
        <v>80</v>
      </c>
      <c r="BK218" s="216">
        <f>ROUND(I218*H218,2)</f>
        <v>0</v>
      </c>
      <c r="BL218" s="16" t="s">
        <v>120</v>
      </c>
      <c r="BM218" s="215" t="s">
        <v>373</v>
      </c>
    </row>
    <row r="219" s="12" customFormat="1">
      <c r="A219" s="12"/>
      <c r="B219" s="217"/>
      <c r="C219" s="218"/>
      <c r="D219" s="219" t="s">
        <v>128</v>
      </c>
      <c r="E219" s="220" t="s">
        <v>21</v>
      </c>
      <c r="F219" s="221" t="s">
        <v>374</v>
      </c>
      <c r="G219" s="218"/>
      <c r="H219" s="222">
        <v>3</v>
      </c>
      <c r="I219" s="223"/>
      <c r="J219" s="218"/>
      <c r="K219" s="218"/>
      <c r="L219" s="224"/>
      <c r="M219" s="225"/>
      <c r="N219" s="226"/>
      <c r="O219" s="226"/>
      <c r="P219" s="226"/>
      <c r="Q219" s="226"/>
      <c r="R219" s="226"/>
      <c r="S219" s="226"/>
      <c r="T219" s="227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28" t="s">
        <v>128</v>
      </c>
      <c r="AU219" s="228" t="s">
        <v>80</v>
      </c>
      <c r="AV219" s="12" t="s">
        <v>82</v>
      </c>
      <c r="AW219" s="12" t="s">
        <v>34</v>
      </c>
      <c r="AX219" s="12" t="s">
        <v>73</v>
      </c>
      <c r="AY219" s="228" t="s">
        <v>121</v>
      </c>
    </row>
    <row r="220" s="13" customFormat="1">
      <c r="A220" s="13"/>
      <c r="B220" s="229"/>
      <c r="C220" s="230"/>
      <c r="D220" s="219" t="s">
        <v>128</v>
      </c>
      <c r="E220" s="231" t="s">
        <v>21</v>
      </c>
      <c r="F220" s="232" t="s">
        <v>130</v>
      </c>
      <c r="G220" s="230"/>
      <c r="H220" s="233">
        <v>3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128</v>
      </c>
      <c r="AU220" s="239" t="s">
        <v>80</v>
      </c>
      <c r="AV220" s="13" t="s">
        <v>120</v>
      </c>
      <c r="AW220" s="13" t="s">
        <v>34</v>
      </c>
      <c r="AX220" s="13" t="s">
        <v>80</v>
      </c>
      <c r="AY220" s="239" t="s">
        <v>121</v>
      </c>
    </row>
    <row r="221" s="2" customFormat="1" ht="66.75" customHeight="1">
      <c r="A221" s="37"/>
      <c r="B221" s="38"/>
      <c r="C221" s="204" t="s">
        <v>375</v>
      </c>
      <c r="D221" s="204" t="s">
        <v>122</v>
      </c>
      <c r="E221" s="205" t="s">
        <v>376</v>
      </c>
      <c r="F221" s="206" t="s">
        <v>377</v>
      </c>
      <c r="G221" s="207" t="s">
        <v>125</v>
      </c>
      <c r="H221" s="208">
        <v>7</v>
      </c>
      <c r="I221" s="209"/>
      <c r="J221" s="210">
        <f>ROUND(I221*H221,2)</f>
        <v>0</v>
      </c>
      <c r="K221" s="206" t="s">
        <v>126</v>
      </c>
      <c r="L221" s="43"/>
      <c r="M221" s="211" t="s">
        <v>21</v>
      </c>
      <c r="N221" s="212" t="s">
        <v>44</v>
      </c>
      <c r="O221" s="83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5" t="s">
        <v>120</v>
      </c>
      <c r="AT221" s="215" t="s">
        <v>122</v>
      </c>
      <c r="AU221" s="215" t="s">
        <v>80</v>
      </c>
      <c r="AY221" s="16" t="s">
        <v>121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6" t="s">
        <v>80</v>
      </c>
      <c r="BK221" s="216">
        <f>ROUND(I221*H221,2)</f>
        <v>0</v>
      </c>
      <c r="BL221" s="16" t="s">
        <v>120</v>
      </c>
      <c r="BM221" s="215" t="s">
        <v>378</v>
      </c>
    </row>
    <row r="222" s="12" customFormat="1">
      <c r="A222" s="12"/>
      <c r="B222" s="217"/>
      <c r="C222" s="218"/>
      <c r="D222" s="219" t="s">
        <v>128</v>
      </c>
      <c r="E222" s="220" t="s">
        <v>21</v>
      </c>
      <c r="F222" s="221" t="s">
        <v>379</v>
      </c>
      <c r="G222" s="218"/>
      <c r="H222" s="222">
        <v>7</v>
      </c>
      <c r="I222" s="223"/>
      <c r="J222" s="218"/>
      <c r="K222" s="218"/>
      <c r="L222" s="224"/>
      <c r="M222" s="225"/>
      <c r="N222" s="226"/>
      <c r="O222" s="226"/>
      <c r="P222" s="226"/>
      <c r="Q222" s="226"/>
      <c r="R222" s="226"/>
      <c r="S222" s="226"/>
      <c r="T222" s="227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28" t="s">
        <v>128</v>
      </c>
      <c r="AU222" s="228" t="s">
        <v>80</v>
      </c>
      <c r="AV222" s="12" t="s">
        <v>82</v>
      </c>
      <c r="AW222" s="12" t="s">
        <v>34</v>
      </c>
      <c r="AX222" s="12" t="s">
        <v>73</v>
      </c>
      <c r="AY222" s="228" t="s">
        <v>121</v>
      </c>
    </row>
    <row r="223" s="13" customFormat="1">
      <c r="A223" s="13"/>
      <c r="B223" s="229"/>
      <c r="C223" s="230"/>
      <c r="D223" s="219" t="s">
        <v>128</v>
      </c>
      <c r="E223" s="231" t="s">
        <v>21</v>
      </c>
      <c r="F223" s="232" t="s">
        <v>130</v>
      </c>
      <c r="G223" s="230"/>
      <c r="H223" s="233">
        <v>7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128</v>
      </c>
      <c r="AU223" s="239" t="s">
        <v>80</v>
      </c>
      <c r="AV223" s="13" t="s">
        <v>120</v>
      </c>
      <c r="AW223" s="13" t="s">
        <v>34</v>
      </c>
      <c r="AX223" s="13" t="s">
        <v>80</v>
      </c>
      <c r="AY223" s="239" t="s">
        <v>121</v>
      </c>
    </row>
    <row r="224" s="2" customFormat="1" ht="66.75" customHeight="1">
      <c r="A224" s="37"/>
      <c r="B224" s="38"/>
      <c r="C224" s="204" t="s">
        <v>380</v>
      </c>
      <c r="D224" s="204" t="s">
        <v>122</v>
      </c>
      <c r="E224" s="205" t="s">
        <v>381</v>
      </c>
      <c r="F224" s="206" t="s">
        <v>382</v>
      </c>
      <c r="G224" s="207" t="s">
        <v>125</v>
      </c>
      <c r="H224" s="208">
        <v>2</v>
      </c>
      <c r="I224" s="209"/>
      <c r="J224" s="210">
        <f>ROUND(I224*H224,2)</f>
        <v>0</v>
      </c>
      <c r="K224" s="206" t="s">
        <v>126</v>
      </c>
      <c r="L224" s="43"/>
      <c r="M224" s="211" t="s">
        <v>21</v>
      </c>
      <c r="N224" s="212" t="s">
        <v>44</v>
      </c>
      <c r="O224" s="83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5" t="s">
        <v>120</v>
      </c>
      <c r="AT224" s="215" t="s">
        <v>122</v>
      </c>
      <c r="AU224" s="215" t="s">
        <v>80</v>
      </c>
      <c r="AY224" s="16" t="s">
        <v>121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6" t="s">
        <v>80</v>
      </c>
      <c r="BK224" s="216">
        <f>ROUND(I224*H224,2)</f>
        <v>0</v>
      </c>
      <c r="BL224" s="16" t="s">
        <v>120</v>
      </c>
      <c r="BM224" s="215" t="s">
        <v>383</v>
      </c>
    </row>
    <row r="225" s="12" customFormat="1">
      <c r="A225" s="12"/>
      <c r="B225" s="217"/>
      <c r="C225" s="218"/>
      <c r="D225" s="219" t="s">
        <v>128</v>
      </c>
      <c r="E225" s="220" t="s">
        <v>21</v>
      </c>
      <c r="F225" s="221" t="s">
        <v>384</v>
      </c>
      <c r="G225" s="218"/>
      <c r="H225" s="222">
        <v>2</v>
      </c>
      <c r="I225" s="223"/>
      <c r="J225" s="218"/>
      <c r="K225" s="218"/>
      <c r="L225" s="224"/>
      <c r="M225" s="225"/>
      <c r="N225" s="226"/>
      <c r="O225" s="226"/>
      <c r="P225" s="226"/>
      <c r="Q225" s="226"/>
      <c r="R225" s="226"/>
      <c r="S225" s="226"/>
      <c r="T225" s="227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28" t="s">
        <v>128</v>
      </c>
      <c r="AU225" s="228" t="s">
        <v>80</v>
      </c>
      <c r="AV225" s="12" t="s">
        <v>82</v>
      </c>
      <c r="AW225" s="12" t="s">
        <v>34</v>
      </c>
      <c r="AX225" s="12" t="s">
        <v>73</v>
      </c>
      <c r="AY225" s="228" t="s">
        <v>121</v>
      </c>
    </row>
    <row r="226" s="13" customFormat="1">
      <c r="A226" s="13"/>
      <c r="B226" s="229"/>
      <c r="C226" s="230"/>
      <c r="D226" s="219" t="s">
        <v>128</v>
      </c>
      <c r="E226" s="231" t="s">
        <v>21</v>
      </c>
      <c r="F226" s="232" t="s">
        <v>130</v>
      </c>
      <c r="G226" s="230"/>
      <c r="H226" s="233">
        <v>2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128</v>
      </c>
      <c r="AU226" s="239" t="s">
        <v>80</v>
      </c>
      <c r="AV226" s="13" t="s">
        <v>120</v>
      </c>
      <c r="AW226" s="13" t="s">
        <v>34</v>
      </c>
      <c r="AX226" s="13" t="s">
        <v>80</v>
      </c>
      <c r="AY226" s="239" t="s">
        <v>121</v>
      </c>
    </row>
    <row r="227" s="2" customFormat="1" ht="62.7" customHeight="1">
      <c r="A227" s="37"/>
      <c r="B227" s="38"/>
      <c r="C227" s="204" t="s">
        <v>385</v>
      </c>
      <c r="D227" s="204" t="s">
        <v>122</v>
      </c>
      <c r="E227" s="205" t="s">
        <v>386</v>
      </c>
      <c r="F227" s="206" t="s">
        <v>387</v>
      </c>
      <c r="G227" s="207" t="s">
        <v>125</v>
      </c>
      <c r="H227" s="208">
        <v>8</v>
      </c>
      <c r="I227" s="209"/>
      <c r="J227" s="210">
        <f>ROUND(I227*H227,2)</f>
        <v>0</v>
      </c>
      <c r="K227" s="206" t="s">
        <v>126</v>
      </c>
      <c r="L227" s="43"/>
      <c r="M227" s="211" t="s">
        <v>21</v>
      </c>
      <c r="N227" s="212" t="s">
        <v>44</v>
      </c>
      <c r="O227" s="83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5" t="s">
        <v>120</v>
      </c>
      <c r="AT227" s="215" t="s">
        <v>122</v>
      </c>
      <c r="AU227" s="215" t="s">
        <v>80</v>
      </c>
      <c r="AY227" s="16" t="s">
        <v>121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6" t="s">
        <v>80</v>
      </c>
      <c r="BK227" s="216">
        <f>ROUND(I227*H227,2)</f>
        <v>0</v>
      </c>
      <c r="BL227" s="16" t="s">
        <v>120</v>
      </c>
      <c r="BM227" s="215" t="s">
        <v>388</v>
      </c>
    </row>
    <row r="228" s="2" customFormat="1" ht="49.05" customHeight="1">
      <c r="A228" s="37"/>
      <c r="B228" s="38"/>
      <c r="C228" s="204" t="s">
        <v>389</v>
      </c>
      <c r="D228" s="204" t="s">
        <v>122</v>
      </c>
      <c r="E228" s="205" t="s">
        <v>390</v>
      </c>
      <c r="F228" s="206" t="s">
        <v>391</v>
      </c>
      <c r="G228" s="207" t="s">
        <v>125</v>
      </c>
      <c r="H228" s="208">
        <v>8</v>
      </c>
      <c r="I228" s="209"/>
      <c r="J228" s="210">
        <f>ROUND(I228*H228,2)</f>
        <v>0</v>
      </c>
      <c r="K228" s="206" t="s">
        <v>126</v>
      </c>
      <c r="L228" s="43"/>
      <c r="M228" s="211" t="s">
        <v>21</v>
      </c>
      <c r="N228" s="212" t="s">
        <v>44</v>
      </c>
      <c r="O228" s="83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5" t="s">
        <v>120</v>
      </c>
      <c r="AT228" s="215" t="s">
        <v>122</v>
      </c>
      <c r="AU228" s="215" t="s">
        <v>80</v>
      </c>
      <c r="AY228" s="16" t="s">
        <v>121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6" t="s">
        <v>80</v>
      </c>
      <c r="BK228" s="216">
        <f>ROUND(I228*H228,2)</f>
        <v>0</v>
      </c>
      <c r="BL228" s="16" t="s">
        <v>120</v>
      </c>
      <c r="BM228" s="215" t="s">
        <v>392</v>
      </c>
    </row>
    <row r="229" s="12" customFormat="1">
      <c r="A229" s="12"/>
      <c r="B229" s="217"/>
      <c r="C229" s="218"/>
      <c r="D229" s="219" t="s">
        <v>128</v>
      </c>
      <c r="E229" s="220" t="s">
        <v>21</v>
      </c>
      <c r="F229" s="221" t="s">
        <v>393</v>
      </c>
      <c r="G229" s="218"/>
      <c r="H229" s="222">
        <v>4</v>
      </c>
      <c r="I229" s="223"/>
      <c r="J229" s="218"/>
      <c r="K229" s="218"/>
      <c r="L229" s="224"/>
      <c r="M229" s="225"/>
      <c r="N229" s="226"/>
      <c r="O229" s="226"/>
      <c r="P229" s="226"/>
      <c r="Q229" s="226"/>
      <c r="R229" s="226"/>
      <c r="S229" s="226"/>
      <c r="T229" s="227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28" t="s">
        <v>128</v>
      </c>
      <c r="AU229" s="228" t="s">
        <v>80</v>
      </c>
      <c r="AV229" s="12" t="s">
        <v>82</v>
      </c>
      <c r="AW229" s="12" t="s">
        <v>34</v>
      </c>
      <c r="AX229" s="12" t="s">
        <v>73</v>
      </c>
      <c r="AY229" s="228" t="s">
        <v>121</v>
      </c>
    </row>
    <row r="230" s="12" customFormat="1">
      <c r="A230" s="12"/>
      <c r="B230" s="217"/>
      <c r="C230" s="218"/>
      <c r="D230" s="219" t="s">
        <v>128</v>
      </c>
      <c r="E230" s="220" t="s">
        <v>21</v>
      </c>
      <c r="F230" s="221" t="s">
        <v>286</v>
      </c>
      <c r="G230" s="218"/>
      <c r="H230" s="222">
        <v>4</v>
      </c>
      <c r="I230" s="223"/>
      <c r="J230" s="218"/>
      <c r="K230" s="218"/>
      <c r="L230" s="224"/>
      <c r="M230" s="225"/>
      <c r="N230" s="226"/>
      <c r="O230" s="226"/>
      <c r="P230" s="226"/>
      <c r="Q230" s="226"/>
      <c r="R230" s="226"/>
      <c r="S230" s="226"/>
      <c r="T230" s="227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28" t="s">
        <v>128</v>
      </c>
      <c r="AU230" s="228" t="s">
        <v>80</v>
      </c>
      <c r="AV230" s="12" t="s">
        <v>82</v>
      </c>
      <c r="AW230" s="12" t="s">
        <v>34</v>
      </c>
      <c r="AX230" s="12" t="s">
        <v>73</v>
      </c>
      <c r="AY230" s="228" t="s">
        <v>121</v>
      </c>
    </row>
    <row r="231" s="13" customFormat="1">
      <c r="A231" s="13"/>
      <c r="B231" s="229"/>
      <c r="C231" s="230"/>
      <c r="D231" s="219" t="s">
        <v>128</v>
      </c>
      <c r="E231" s="231" t="s">
        <v>21</v>
      </c>
      <c r="F231" s="232" t="s">
        <v>130</v>
      </c>
      <c r="G231" s="230"/>
      <c r="H231" s="233">
        <v>8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9" t="s">
        <v>128</v>
      </c>
      <c r="AU231" s="239" t="s">
        <v>80</v>
      </c>
      <c r="AV231" s="13" t="s">
        <v>120</v>
      </c>
      <c r="AW231" s="13" t="s">
        <v>34</v>
      </c>
      <c r="AX231" s="13" t="s">
        <v>80</v>
      </c>
      <c r="AY231" s="239" t="s">
        <v>121</v>
      </c>
    </row>
    <row r="232" s="2" customFormat="1" ht="49.05" customHeight="1">
      <c r="A232" s="37"/>
      <c r="B232" s="38"/>
      <c r="C232" s="204" t="s">
        <v>394</v>
      </c>
      <c r="D232" s="204" t="s">
        <v>122</v>
      </c>
      <c r="E232" s="205" t="s">
        <v>395</v>
      </c>
      <c r="F232" s="206" t="s">
        <v>396</v>
      </c>
      <c r="G232" s="207" t="s">
        <v>125</v>
      </c>
      <c r="H232" s="208">
        <v>4</v>
      </c>
      <c r="I232" s="209"/>
      <c r="J232" s="210">
        <f>ROUND(I232*H232,2)</f>
        <v>0</v>
      </c>
      <c r="K232" s="206" t="s">
        <v>126</v>
      </c>
      <c r="L232" s="43"/>
      <c r="M232" s="211" t="s">
        <v>21</v>
      </c>
      <c r="N232" s="212" t="s">
        <v>44</v>
      </c>
      <c r="O232" s="83"/>
      <c r="P232" s="213">
        <f>O232*H232</f>
        <v>0</v>
      </c>
      <c r="Q232" s="213">
        <v>0</v>
      </c>
      <c r="R232" s="213">
        <f>Q232*H232</f>
        <v>0</v>
      </c>
      <c r="S232" s="213">
        <v>0</v>
      </c>
      <c r="T232" s="214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5" t="s">
        <v>120</v>
      </c>
      <c r="AT232" s="215" t="s">
        <v>122</v>
      </c>
      <c r="AU232" s="215" t="s">
        <v>80</v>
      </c>
      <c r="AY232" s="16" t="s">
        <v>121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6" t="s">
        <v>80</v>
      </c>
      <c r="BK232" s="216">
        <f>ROUND(I232*H232,2)</f>
        <v>0</v>
      </c>
      <c r="BL232" s="16" t="s">
        <v>120</v>
      </c>
      <c r="BM232" s="215" t="s">
        <v>397</v>
      </c>
    </row>
    <row r="233" s="12" customFormat="1">
      <c r="A233" s="12"/>
      <c r="B233" s="217"/>
      <c r="C233" s="218"/>
      <c r="D233" s="219" t="s">
        <v>128</v>
      </c>
      <c r="E233" s="220" t="s">
        <v>21</v>
      </c>
      <c r="F233" s="221" t="s">
        <v>82</v>
      </c>
      <c r="G233" s="218"/>
      <c r="H233" s="222">
        <v>2</v>
      </c>
      <c r="I233" s="223"/>
      <c r="J233" s="218"/>
      <c r="K233" s="218"/>
      <c r="L233" s="224"/>
      <c r="M233" s="225"/>
      <c r="N233" s="226"/>
      <c r="O233" s="226"/>
      <c r="P233" s="226"/>
      <c r="Q233" s="226"/>
      <c r="R233" s="226"/>
      <c r="S233" s="226"/>
      <c r="T233" s="227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28" t="s">
        <v>128</v>
      </c>
      <c r="AU233" s="228" t="s">
        <v>80</v>
      </c>
      <c r="AV233" s="12" t="s">
        <v>82</v>
      </c>
      <c r="AW233" s="12" t="s">
        <v>34</v>
      </c>
      <c r="AX233" s="12" t="s">
        <v>73</v>
      </c>
      <c r="AY233" s="228" t="s">
        <v>121</v>
      </c>
    </row>
    <row r="234" s="12" customFormat="1">
      <c r="A234" s="12"/>
      <c r="B234" s="217"/>
      <c r="C234" s="218"/>
      <c r="D234" s="219" t="s">
        <v>128</v>
      </c>
      <c r="E234" s="220" t="s">
        <v>21</v>
      </c>
      <c r="F234" s="221" t="s">
        <v>398</v>
      </c>
      <c r="G234" s="218"/>
      <c r="H234" s="222">
        <v>2</v>
      </c>
      <c r="I234" s="223"/>
      <c r="J234" s="218"/>
      <c r="K234" s="218"/>
      <c r="L234" s="224"/>
      <c r="M234" s="225"/>
      <c r="N234" s="226"/>
      <c r="O234" s="226"/>
      <c r="P234" s="226"/>
      <c r="Q234" s="226"/>
      <c r="R234" s="226"/>
      <c r="S234" s="226"/>
      <c r="T234" s="227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28" t="s">
        <v>128</v>
      </c>
      <c r="AU234" s="228" t="s">
        <v>80</v>
      </c>
      <c r="AV234" s="12" t="s">
        <v>82</v>
      </c>
      <c r="AW234" s="12" t="s">
        <v>34</v>
      </c>
      <c r="AX234" s="12" t="s">
        <v>73</v>
      </c>
      <c r="AY234" s="228" t="s">
        <v>121</v>
      </c>
    </row>
    <row r="235" s="13" customFormat="1">
      <c r="A235" s="13"/>
      <c r="B235" s="229"/>
      <c r="C235" s="230"/>
      <c r="D235" s="219" t="s">
        <v>128</v>
      </c>
      <c r="E235" s="231" t="s">
        <v>21</v>
      </c>
      <c r="F235" s="232" t="s">
        <v>130</v>
      </c>
      <c r="G235" s="230"/>
      <c r="H235" s="233">
        <v>4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128</v>
      </c>
      <c r="AU235" s="239" t="s">
        <v>80</v>
      </c>
      <c r="AV235" s="13" t="s">
        <v>120</v>
      </c>
      <c r="AW235" s="13" t="s">
        <v>34</v>
      </c>
      <c r="AX235" s="13" t="s">
        <v>80</v>
      </c>
      <c r="AY235" s="239" t="s">
        <v>121</v>
      </c>
    </row>
    <row r="236" s="2" customFormat="1" ht="33" customHeight="1">
      <c r="A236" s="37"/>
      <c r="B236" s="38"/>
      <c r="C236" s="204" t="s">
        <v>399</v>
      </c>
      <c r="D236" s="204" t="s">
        <v>122</v>
      </c>
      <c r="E236" s="205" t="s">
        <v>400</v>
      </c>
      <c r="F236" s="206" t="s">
        <v>401</v>
      </c>
      <c r="G236" s="207" t="s">
        <v>125</v>
      </c>
      <c r="H236" s="208">
        <v>4</v>
      </c>
      <c r="I236" s="209"/>
      <c r="J236" s="210">
        <f>ROUND(I236*H236,2)</f>
        <v>0</v>
      </c>
      <c r="K236" s="206" t="s">
        <v>126</v>
      </c>
      <c r="L236" s="43"/>
      <c r="M236" s="211" t="s">
        <v>21</v>
      </c>
      <c r="N236" s="212" t="s">
        <v>44</v>
      </c>
      <c r="O236" s="83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5" t="s">
        <v>120</v>
      </c>
      <c r="AT236" s="215" t="s">
        <v>122</v>
      </c>
      <c r="AU236" s="215" t="s">
        <v>80</v>
      </c>
      <c r="AY236" s="16" t="s">
        <v>121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6" t="s">
        <v>80</v>
      </c>
      <c r="BK236" s="216">
        <f>ROUND(I236*H236,2)</f>
        <v>0</v>
      </c>
      <c r="BL236" s="16" t="s">
        <v>120</v>
      </c>
      <c r="BM236" s="215" t="s">
        <v>402</v>
      </c>
    </row>
    <row r="237" s="12" customFormat="1">
      <c r="A237" s="12"/>
      <c r="B237" s="217"/>
      <c r="C237" s="218"/>
      <c r="D237" s="219" t="s">
        <v>128</v>
      </c>
      <c r="E237" s="220" t="s">
        <v>21</v>
      </c>
      <c r="F237" s="221" t="s">
        <v>82</v>
      </c>
      <c r="G237" s="218"/>
      <c r="H237" s="222">
        <v>2</v>
      </c>
      <c r="I237" s="223"/>
      <c r="J237" s="218"/>
      <c r="K237" s="218"/>
      <c r="L237" s="224"/>
      <c r="M237" s="225"/>
      <c r="N237" s="226"/>
      <c r="O237" s="226"/>
      <c r="P237" s="226"/>
      <c r="Q237" s="226"/>
      <c r="R237" s="226"/>
      <c r="S237" s="226"/>
      <c r="T237" s="227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28" t="s">
        <v>128</v>
      </c>
      <c r="AU237" s="228" t="s">
        <v>80</v>
      </c>
      <c r="AV237" s="12" t="s">
        <v>82</v>
      </c>
      <c r="AW237" s="12" t="s">
        <v>34</v>
      </c>
      <c r="AX237" s="12" t="s">
        <v>73</v>
      </c>
      <c r="AY237" s="228" t="s">
        <v>121</v>
      </c>
    </row>
    <row r="238" s="12" customFormat="1">
      <c r="A238" s="12"/>
      <c r="B238" s="217"/>
      <c r="C238" s="218"/>
      <c r="D238" s="219" t="s">
        <v>128</v>
      </c>
      <c r="E238" s="220" t="s">
        <v>21</v>
      </c>
      <c r="F238" s="221" t="s">
        <v>398</v>
      </c>
      <c r="G238" s="218"/>
      <c r="H238" s="222">
        <v>2</v>
      </c>
      <c r="I238" s="223"/>
      <c r="J238" s="218"/>
      <c r="K238" s="218"/>
      <c r="L238" s="224"/>
      <c r="M238" s="225"/>
      <c r="N238" s="226"/>
      <c r="O238" s="226"/>
      <c r="P238" s="226"/>
      <c r="Q238" s="226"/>
      <c r="R238" s="226"/>
      <c r="S238" s="226"/>
      <c r="T238" s="227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28" t="s">
        <v>128</v>
      </c>
      <c r="AU238" s="228" t="s">
        <v>80</v>
      </c>
      <c r="AV238" s="12" t="s">
        <v>82</v>
      </c>
      <c r="AW238" s="12" t="s">
        <v>34</v>
      </c>
      <c r="AX238" s="12" t="s">
        <v>73</v>
      </c>
      <c r="AY238" s="228" t="s">
        <v>121</v>
      </c>
    </row>
    <row r="239" s="13" customFormat="1">
      <c r="A239" s="13"/>
      <c r="B239" s="229"/>
      <c r="C239" s="230"/>
      <c r="D239" s="219" t="s">
        <v>128</v>
      </c>
      <c r="E239" s="231" t="s">
        <v>21</v>
      </c>
      <c r="F239" s="232" t="s">
        <v>130</v>
      </c>
      <c r="G239" s="230"/>
      <c r="H239" s="233">
        <v>4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128</v>
      </c>
      <c r="AU239" s="239" t="s">
        <v>80</v>
      </c>
      <c r="AV239" s="13" t="s">
        <v>120</v>
      </c>
      <c r="AW239" s="13" t="s">
        <v>34</v>
      </c>
      <c r="AX239" s="13" t="s">
        <v>80</v>
      </c>
      <c r="AY239" s="239" t="s">
        <v>121</v>
      </c>
    </row>
    <row r="240" s="2" customFormat="1" ht="90" customHeight="1">
      <c r="A240" s="37"/>
      <c r="B240" s="38"/>
      <c r="C240" s="204" t="s">
        <v>403</v>
      </c>
      <c r="D240" s="204" t="s">
        <v>122</v>
      </c>
      <c r="E240" s="205" t="s">
        <v>404</v>
      </c>
      <c r="F240" s="206" t="s">
        <v>405</v>
      </c>
      <c r="G240" s="207" t="s">
        <v>125</v>
      </c>
      <c r="H240" s="208">
        <v>1</v>
      </c>
      <c r="I240" s="209"/>
      <c r="J240" s="210">
        <f>ROUND(I240*H240,2)</f>
        <v>0</v>
      </c>
      <c r="K240" s="206" t="s">
        <v>126</v>
      </c>
      <c r="L240" s="43"/>
      <c r="M240" s="211" t="s">
        <v>21</v>
      </c>
      <c r="N240" s="212" t="s">
        <v>44</v>
      </c>
      <c r="O240" s="83"/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4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15" t="s">
        <v>120</v>
      </c>
      <c r="AT240" s="215" t="s">
        <v>122</v>
      </c>
      <c r="AU240" s="215" t="s">
        <v>80</v>
      </c>
      <c r="AY240" s="16" t="s">
        <v>121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6" t="s">
        <v>80</v>
      </c>
      <c r="BK240" s="216">
        <f>ROUND(I240*H240,2)</f>
        <v>0</v>
      </c>
      <c r="BL240" s="16" t="s">
        <v>120</v>
      </c>
      <c r="BM240" s="215" t="s">
        <v>406</v>
      </c>
    </row>
    <row r="241" s="2" customFormat="1" ht="44.25" customHeight="1">
      <c r="A241" s="37"/>
      <c r="B241" s="38"/>
      <c r="C241" s="204" t="s">
        <v>407</v>
      </c>
      <c r="D241" s="204" t="s">
        <v>122</v>
      </c>
      <c r="E241" s="205" t="s">
        <v>408</v>
      </c>
      <c r="F241" s="206" t="s">
        <v>409</v>
      </c>
      <c r="G241" s="207" t="s">
        <v>125</v>
      </c>
      <c r="H241" s="208">
        <v>1</v>
      </c>
      <c r="I241" s="209"/>
      <c r="J241" s="210">
        <f>ROUND(I241*H241,2)</f>
        <v>0</v>
      </c>
      <c r="K241" s="206" t="s">
        <v>126</v>
      </c>
      <c r="L241" s="43"/>
      <c r="M241" s="211" t="s">
        <v>21</v>
      </c>
      <c r="N241" s="212" t="s">
        <v>44</v>
      </c>
      <c r="O241" s="83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5" t="s">
        <v>120</v>
      </c>
      <c r="AT241" s="215" t="s">
        <v>122</v>
      </c>
      <c r="AU241" s="215" t="s">
        <v>80</v>
      </c>
      <c r="AY241" s="16" t="s">
        <v>121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6" t="s">
        <v>80</v>
      </c>
      <c r="BK241" s="216">
        <f>ROUND(I241*H241,2)</f>
        <v>0</v>
      </c>
      <c r="BL241" s="16" t="s">
        <v>120</v>
      </c>
      <c r="BM241" s="215" t="s">
        <v>410</v>
      </c>
    </row>
    <row r="242" s="2" customFormat="1" ht="44.25" customHeight="1">
      <c r="A242" s="37"/>
      <c r="B242" s="38"/>
      <c r="C242" s="204" t="s">
        <v>411</v>
      </c>
      <c r="D242" s="204" t="s">
        <v>122</v>
      </c>
      <c r="E242" s="205" t="s">
        <v>412</v>
      </c>
      <c r="F242" s="206" t="s">
        <v>413</v>
      </c>
      <c r="G242" s="207" t="s">
        <v>125</v>
      </c>
      <c r="H242" s="208">
        <v>1</v>
      </c>
      <c r="I242" s="209"/>
      <c r="J242" s="210">
        <f>ROUND(I242*H242,2)</f>
        <v>0</v>
      </c>
      <c r="K242" s="206" t="s">
        <v>126</v>
      </c>
      <c r="L242" s="43"/>
      <c r="M242" s="250" t="s">
        <v>21</v>
      </c>
      <c r="N242" s="251" t="s">
        <v>44</v>
      </c>
      <c r="O242" s="252"/>
      <c r="P242" s="253">
        <f>O242*H242</f>
        <v>0</v>
      </c>
      <c r="Q242" s="253">
        <v>0</v>
      </c>
      <c r="R242" s="253">
        <f>Q242*H242</f>
        <v>0</v>
      </c>
      <c r="S242" s="253">
        <v>0</v>
      </c>
      <c r="T242" s="254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15" t="s">
        <v>120</v>
      </c>
      <c r="AT242" s="215" t="s">
        <v>122</v>
      </c>
      <c r="AU242" s="215" t="s">
        <v>80</v>
      </c>
      <c r="AY242" s="16" t="s">
        <v>121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6" t="s">
        <v>80</v>
      </c>
      <c r="BK242" s="216">
        <f>ROUND(I242*H242,2)</f>
        <v>0</v>
      </c>
      <c r="BL242" s="16" t="s">
        <v>120</v>
      </c>
      <c r="BM242" s="215" t="s">
        <v>414</v>
      </c>
    </row>
    <row r="243" s="2" customFormat="1" ht="6.96" customHeight="1">
      <c r="A243" s="37"/>
      <c r="B243" s="58"/>
      <c r="C243" s="59"/>
      <c r="D243" s="59"/>
      <c r="E243" s="59"/>
      <c r="F243" s="59"/>
      <c r="G243" s="59"/>
      <c r="H243" s="59"/>
      <c r="I243" s="59"/>
      <c r="J243" s="59"/>
      <c r="K243" s="59"/>
      <c r="L243" s="43"/>
      <c r="M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</row>
  </sheetData>
  <sheetProtection sheet="1" autoFilter="0" formatColumns="0" formatRows="0" objects="1" scenarios="1" spinCount="100000" saltValue="x1Cc3KwN44cyItqrUQL06+Cqk3KXPJEjV5YvNd3S9rVtKx3fQWkZEQ4VARU48HIzx7CRbDT1P/9ukV5fU1+N6g==" hashValue="5U2jZvs+cwVyOJo4V58HguLjEH5m651YZlGBzdXuzld+h8lhFLpSKr4Hshpd0KHov+0VTadJHPbrTAL/ec3cGg==" algorithmName="SHA-512" password="CC35"/>
  <autoFilter ref="C85:K24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82</v>
      </c>
    </row>
    <row r="4" s="1" customFormat="1" ht="24.96" customHeight="1">
      <c r="B4" s="19"/>
      <c r="D4" s="139" t="s">
        <v>94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26.25" customHeight="1">
      <c r="B7" s="19"/>
      <c r="E7" s="142" t="str">
        <f>'Rekapitulace zakázky'!K6</f>
        <v>Odstranění důlní škody Louky nad Olší -Karviná km 326,218 - 328,664 - zabezpečovací zařízení</v>
      </c>
      <c r="F7" s="141"/>
      <c r="G7" s="141"/>
      <c r="H7" s="141"/>
      <c r="L7" s="19"/>
    </row>
    <row r="8" s="1" customFormat="1" ht="12" customHeight="1">
      <c r="B8" s="19"/>
      <c r="D8" s="141" t="s">
        <v>95</v>
      </c>
      <c r="L8" s="19"/>
    </row>
    <row r="9" s="2" customFormat="1" ht="16.5" customHeight="1">
      <c r="A9" s="37"/>
      <c r="B9" s="43"/>
      <c r="C9" s="37"/>
      <c r="D9" s="37"/>
      <c r="E9" s="142" t="s">
        <v>96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97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415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21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22</v>
      </c>
      <c r="E14" s="37"/>
      <c r="F14" s="132" t="s">
        <v>99</v>
      </c>
      <c r="G14" s="37"/>
      <c r="H14" s="37"/>
      <c r="I14" s="141" t="s">
        <v>24</v>
      </c>
      <c r="J14" s="145" t="str">
        <f>'Rekapitulace zakázky'!AN8</f>
        <v>22. 3. 2023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26</v>
      </c>
      <c r="E16" s="37"/>
      <c r="F16" s="37"/>
      <c r="G16" s="37"/>
      <c r="H16" s="37"/>
      <c r="I16" s="141" t="s">
        <v>27</v>
      </c>
      <c r="J16" s="132" t="s">
        <v>21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28</v>
      </c>
      <c r="F17" s="37"/>
      <c r="G17" s="37"/>
      <c r="H17" s="37"/>
      <c r="I17" s="141" t="s">
        <v>29</v>
      </c>
      <c r="J17" s="132" t="s">
        <v>21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30</v>
      </c>
      <c r="E19" s="37"/>
      <c r="F19" s="37"/>
      <c r="G19" s="37"/>
      <c r="H19" s="37"/>
      <c r="I19" s="141" t="s">
        <v>27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29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32</v>
      </c>
      <c r="E22" s="37"/>
      <c r="F22" s="37"/>
      <c r="G22" s="37"/>
      <c r="H22" s="37"/>
      <c r="I22" s="141" t="s">
        <v>27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29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35</v>
      </c>
      <c r="E25" s="37"/>
      <c r="F25" s="37"/>
      <c r="G25" s="37"/>
      <c r="H25" s="37"/>
      <c r="I25" s="141" t="s">
        <v>27</v>
      </c>
      <c r="J25" s="132" t="s">
        <v>21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36</v>
      </c>
      <c r="F26" s="37"/>
      <c r="G26" s="37"/>
      <c r="H26" s="37"/>
      <c r="I26" s="141" t="s">
        <v>29</v>
      </c>
      <c r="J26" s="132" t="s">
        <v>21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37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39</v>
      </c>
      <c r="E32" s="37"/>
      <c r="F32" s="37"/>
      <c r="G32" s="37"/>
      <c r="H32" s="37"/>
      <c r="I32" s="37"/>
      <c r="J32" s="152">
        <f>ROUND(J86,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41</v>
      </c>
      <c r="G34" s="37"/>
      <c r="H34" s="37"/>
      <c r="I34" s="153" t="s">
        <v>40</v>
      </c>
      <c r="J34" s="153" t="s">
        <v>42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43</v>
      </c>
      <c r="E35" s="141" t="s">
        <v>44</v>
      </c>
      <c r="F35" s="155">
        <f>ROUND((SUM(BE86:BE91)),  2)</f>
        <v>0</v>
      </c>
      <c r="G35" s="37"/>
      <c r="H35" s="37"/>
      <c r="I35" s="156">
        <v>0.20999999999999999</v>
      </c>
      <c r="J35" s="155">
        <f>ROUND(((SUM(BE86:BE91))*I35),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45</v>
      </c>
      <c r="F36" s="155">
        <f>ROUND((SUM(BF86:BF91)),  2)</f>
        <v>0</v>
      </c>
      <c r="G36" s="37"/>
      <c r="H36" s="37"/>
      <c r="I36" s="156">
        <v>0.14999999999999999</v>
      </c>
      <c r="J36" s="155">
        <f>ROUND(((SUM(BF86:BF91))*I36),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55">
        <f>ROUND((SUM(BG86:BG91)),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47</v>
      </c>
      <c r="F38" s="155">
        <f>ROUND((SUM(BH86:BH91)),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48</v>
      </c>
      <c r="F39" s="155">
        <f>ROUND((SUM(BI86:BI91)),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100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8" t="str">
        <f>E7</f>
        <v>Odstranění důlní škody Louky nad Olší -Karviná km 326,218 - 328,664 - zabezpečovací zařízení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95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96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97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02 - ÚRS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2.kol. Louky nad Olší - Karviná hl.n.</v>
      </c>
      <c r="G56" s="39"/>
      <c r="H56" s="39"/>
      <c r="I56" s="31" t="s">
        <v>24</v>
      </c>
      <c r="J56" s="71" t="str">
        <f>IF(J14="","",J14)</f>
        <v>22. 3. 2023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26</v>
      </c>
      <c r="D58" s="39"/>
      <c r="E58" s="39"/>
      <c r="F58" s="26" t="str">
        <f>E17</f>
        <v>Správa železnic, státní organizace</v>
      </c>
      <c r="G58" s="39"/>
      <c r="H58" s="39"/>
      <c r="I58" s="31" t="s">
        <v>32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30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Jana Kotasková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101</v>
      </c>
      <c r="D61" s="170"/>
      <c r="E61" s="170"/>
      <c r="F61" s="170"/>
      <c r="G61" s="170"/>
      <c r="H61" s="170"/>
      <c r="I61" s="170"/>
      <c r="J61" s="171" t="s">
        <v>102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71</v>
      </c>
      <c r="D63" s="39"/>
      <c r="E63" s="39"/>
      <c r="F63" s="39"/>
      <c r="G63" s="39"/>
      <c r="H63" s="39"/>
      <c r="I63" s="39"/>
      <c r="J63" s="101">
        <f>J86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103</v>
      </c>
    </row>
    <row r="64" s="9" customFormat="1" ht="24.96" customHeight="1">
      <c r="A64" s="9"/>
      <c r="B64" s="173"/>
      <c r="C64" s="174"/>
      <c r="D64" s="175" t="s">
        <v>416</v>
      </c>
      <c r="E64" s="176"/>
      <c r="F64" s="176"/>
      <c r="G64" s="176"/>
      <c r="H64" s="176"/>
      <c r="I64" s="176"/>
      <c r="J64" s="177">
        <f>J87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105</v>
      </c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6.25" customHeight="1">
      <c r="A74" s="37"/>
      <c r="B74" s="38"/>
      <c r="C74" s="39"/>
      <c r="D74" s="39"/>
      <c r="E74" s="168" t="str">
        <f>E7</f>
        <v>Odstranění důlní škody Louky nad Olší -Karviná km 326,218 - 328,664 - zabezpečovací zařízení</v>
      </c>
      <c r="F74" s="31"/>
      <c r="G74" s="31"/>
      <c r="H74" s="31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1" customFormat="1" ht="12" customHeight="1">
      <c r="B75" s="20"/>
      <c r="C75" s="31" t="s">
        <v>95</v>
      </c>
      <c r="D75" s="21"/>
      <c r="E75" s="21"/>
      <c r="F75" s="21"/>
      <c r="G75" s="21"/>
      <c r="H75" s="21"/>
      <c r="I75" s="21"/>
      <c r="J75" s="21"/>
      <c r="K75" s="21"/>
      <c r="L75" s="19"/>
    </row>
    <row r="76" s="2" customFormat="1" ht="16.5" customHeight="1">
      <c r="A76" s="37"/>
      <c r="B76" s="38"/>
      <c r="C76" s="39"/>
      <c r="D76" s="39"/>
      <c r="E76" s="168" t="s">
        <v>96</v>
      </c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97</v>
      </c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E11</f>
        <v>02 - ÚRS</v>
      </c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22</v>
      </c>
      <c r="D80" s="39"/>
      <c r="E80" s="39"/>
      <c r="F80" s="26" t="str">
        <f>F14</f>
        <v>2.kol. Louky nad Olší - Karviná hl.n.</v>
      </c>
      <c r="G80" s="39"/>
      <c r="H80" s="39"/>
      <c r="I80" s="31" t="s">
        <v>24</v>
      </c>
      <c r="J80" s="71" t="str">
        <f>IF(J14="","",J14)</f>
        <v>22. 3. 2023</v>
      </c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26</v>
      </c>
      <c r="D82" s="39"/>
      <c r="E82" s="39"/>
      <c r="F82" s="26" t="str">
        <f>E17</f>
        <v>Správa železnic, státní organizace</v>
      </c>
      <c r="G82" s="39"/>
      <c r="H82" s="39"/>
      <c r="I82" s="31" t="s">
        <v>32</v>
      </c>
      <c r="J82" s="35" t="str">
        <f>E23</f>
        <v xml:space="preserve">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30</v>
      </c>
      <c r="D83" s="39"/>
      <c r="E83" s="39"/>
      <c r="F83" s="26" t="str">
        <f>IF(E20="","",E20)</f>
        <v>Vyplň údaj</v>
      </c>
      <c r="G83" s="39"/>
      <c r="H83" s="39"/>
      <c r="I83" s="31" t="s">
        <v>35</v>
      </c>
      <c r="J83" s="35" t="str">
        <f>E26</f>
        <v>Jana Kotasková</v>
      </c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9"/>
      <c r="B85" s="180"/>
      <c r="C85" s="181" t="s">
        <v>106</v>
      </c>
      <c r="D85" s="182" t="s">
        <v>58</v>
      </c>
      <c r="E85" s="182" t="s">
        <v>54</v>
      </c>
      <c r="F85" s="182" t="s">
        <v>55</v>
      </c>
      <c r="G85" s="182" t="s">
        <v>107</v>
      </c>
      <c r="H85" s="182" t="s">
        <v>108</v>
      </c>
      <c r="I85" s="182" t="s">
        <v>109</v>
      </c>
      <c r="J85" s="182" t="s">
        <v>102</v>
      </c>
      <c r="K85" s="183" t="s">
        <v>110</v>
      </c>
      <c r="L85" s="184"/>
      <c r="M85" s="91" t="s">
        <v>21</v>
      </c>
      <c r="N85" s="92" t="s">
        <v>43</v>
      </c>
      <c r="O85" s="92" t="s">
        <v>111</v>
      </c>
      <c r="P85" s="92" t="s">
        <v>112</v>
      </c>
      <c r="Q85" s="92" t="s">
        <v>113</v>
      </c>
      <c r="R85" s="92" t="s">
        <v>114</v>
      </c>
      <c r="S85" s="92" t="s">
        <v>115</v>
      </c>
      <c r="T85" s="93" t="s">
        <v>116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37"/>
      <c r="B86" s="38"/>
      <c r="C86" s="98" t="s">
        <v>117</v>
      </c>
      <c r="D86" s="39"/>
      <c r="E86" s="39"/>
      <c r="F86" s="39"/>
      <c r="G86" s="39"/>
      <c r="H86" s="39"/>
      <c r="I86" s="39"/>
      <c r="J86" s="185">
        <f>BK86</f>
        <v>0</v>
      </c>
      <c r="K86" s="39"/>
      <c r="L86" s="43"/>
      <c r="M86" s="94"/>
      <c r="N86" s="186"/>
      <c r="O86" s="95"/>
      <c r="P86" s="187">
        <f>P87</f>
        <v>0</v>
      </c>
      <c r="Q86" s="95"/>
      <c r="R86" s="187">
        <f>R87</f>
        <v>4.9660000000000002</v>
      </c>
      <c r="S86" s="95"/>
      <c r="T86" s="188">
        <f>T87</f>
        <v>69.599999999999994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72</v>
      </c>
      <c r="AU86" s="16" t="s">
        <v>103</v>
      </c>
      <c r="BK86" s="189">
        <f>BK87</f>
        <v>0</v>
      </c>
    </row>
    <row r="87" s="11" customFormat="1" ht="25.92" customHeight="1">
      <c r="A87" s="11"/>
      <c r="B87" s="190"/>
      <c r="C87" s="191"/>
      <c r="D87" s="192" t="s">
        <v>72</v>
      </c>
      <c r="E87" s="193" t="s">
        <v>417</v>
      </c>
      <c r="F87" s="193" t="s">
        <v>418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SUM(P88:P91)</f>
        <v>0</v>
      </c>
      <c r="Q87" s="198"/>
      <c r="R87" s="199">
        <f>SUM(R88:R91)</f>
        <v>4.9660000000000002</v>
      </c>
      <c r="S87" s="198"/>
      <c r="T87" s="200">
        <f>SUM(T88:T91)</f>
        <v>69.599999999999994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1" t="s">
        <v>80</v>
      </c>
      <c r="AT87" s="202" t="s">
        <v>72</v>
      </c>
      <c r="AU87" s="202" t="s">
        <v>73</v>
      </c>
      <c r="AY87" s="201" t="s">
        <v>121</v>
      </c>
      <c r="BK87" s="203">
        <f>SUM(BK88:BK91)</f>
        <v>0</v>
      </c>
    </row>
    <row r="88" s="2" customFormat="1" ht="24.15" customHeight="1">
      <c r="A88" s="37"/>
      <c r="B88" s="38"/>
      <c r="C88" s="204" t="s">
        <v>80</v>
      </c>
      <c r="D88" s="204" t="s">
        <v>122</v>
      </c>
      <c r="E88" s="205" t="s">
        <v>419</v>
      </c>
      <c r="F88" s="206" t="s">
        <v>420</v>
      </c>
      <c r="G88" s="207" t="s">
        <v>125</v>
      </c>
      <c r="H88" s="208">
        <v>20</v>
      </c>
      <c r="I88" s="209"/>
      <c r="J88" s="210">
        <f>ROUND(I88*H88,2)</f>
        <v>0</v>
      </c>
      <c r="K88" s="206" t="s">
        <v>421</v>
      </c>
      <c r="L88" s="43"/>
      <c r="M88" s="211" t="s">
        <v>21</v>
      </c>
      <c r="N88" s="212" t="s">
        <v>44</v>
      </c>
      <c r="O88" s="83"/>
      <c r="P88" s="213">
        <f>O88*H88</f>
        <v>0</v>
      </c>
      <c r="Q88" s="213">
        <v>0.24829999999999999</v>
      </c>
      <c r="R88" s="213">
        <f>Q88*H88</f>
        <v>4.9660000000000002</v>
      </c>
      <c r="S88" s="213">
        <v>0</v>
      </c>
      <c r="T88" s="21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5" t="s">
        <v>120</v>
      </c>
      <c r="AT88" s="215" t="s">
        <v>122</v>
      </c>
      <c r="AU88" s="215" t="s">
        <v>80</v>
      </c>
      <c r="AY88" s="16" t="s">
        <v>121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80</v>
      </c>
      <c r="BK88" s="216">
        <f>ROUND(I88*H88,2)</f>
        <v>0</v>
      </c>
      <c r="BL88" s="16" t="s">
        <v>120</v>
      </c>
      <c r="BM88" s="215" t="s">
        <v>422</v>
      </c>
    </row>
    <row r="89" s="2" customFormat="1">
      <c r="A89" s="37"/>
      <c r="B89" s="38"/>
      <c r="C89" s="39"/>
      <c r="D89" s="255" t="s">
        <v>423</v>
      </c>
      <c r="E89" s="39"/>
      <c r="F89" s="256" t="s">
        <v>424</v>
      </c>
      <c r="G89" s="39"/>
      <c r="H89" s="39"/>
      <c r="I89" s="257"/>
      <c r="J89" s="39"/>
      <c r="K89" s="39"/>
      <c r="L89" s="43"/>
      <c r="M89" s="258"/>
      <c r="N89" s="259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423</v>
      </c>
      <c r="AU89" s="16" t="s">
        <v>80</v>
      </c>
    </row>
    <row r="90" s="2" customFormat="1" ht="33" customHeight="1">
      <c r="A90" s="37"/>
      <c r="B90" s="38"/>
      <c r="C90" s="204" t="s">
        <v>82</v>
      </c>
      <c r="D90" s="204" t="s">
        <v>122</v>
      </c>
      <c r="E90" s="205" t="s">
        <v>425</v>
      </c>
      <c r="F90" s="206" t="s">
        <v>426</v>
      </c>
      <c r="G90" s="207" t="s">
        <v>125</v>
      </c>
      <c r="H90" s="208">
        <v>20</v>
      </c>
      <c r="I90" s="209"/>
      <c r="J90" s="210">
        <f>ROUND(I90*H90,2)</f>
        <v>0</v>
      </c>
      <c r="K90" s="206" t="s">
        <v>421</v>
      </c>
      <c r="L90" s="43"/>
      <c r="M90" s="211" t="s">
        <v>21</v>
      </c>
      <c r="N90" s="212" t="s">
        <v>44</v>
      </c>
      <c r="O90" s="83"/>
      <c r="P90" s="213">
        <f>O90*H90</f>
        <v>0</v>
      </c>
      <c r="Q90" s="213">
        <v>0</v>
      </c>
      <c r="R90" s="213">
        <f>Q90*H90</f>
        <v>0</v>
      </c>
      <c r="S90" s="213">
        <v>3.48</v>
      </c>
      <c r="T90" s="214">
        <f>S90*H90</f>
        <v>69.599999999999994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5" t="s">
        <v>120</v>
      </c>
      <c r="AT90" s="215" t="s">
        <v>122</v>
      </c>
      <c r="AU90" s="215" t="s">
        <v>80</v>
      </c>
      <c r="AY90" s="16" t="s">
        <v>121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6" t="s">
        <v>80</v>
      </c>
      <c r="BK90" s="216">
        <f>ROUND(I90*H90,2)</f>
        <v>0</v>
      </c>
      <c r="BL90" s="16" t="s">
        <v>120</v>
      </c>
      <c r="BM90" s="215" t="s">
        <v>427</v>
      </c>
    </row>
    <row r="91" s="2" customFormat="1">
      <c r="A91" s="37"/>
      <c r="B91" s="38"/>
      <c r="C91" s="39"/>
      <c r="D91" s="255" t="s">
        <v>423</v>
      </c>
      <c r="E91" s="39"/>
      <c r="F91" s="256" t="s">
        <v>428</v>
      </c>
      <c r="G91" s="39"/>
      <c r="H91" s="39"/>
      <c r="I91" s="257"/>
      <c r="J91" s="39"/>
      <c r="K91" s="39"/>
      <c r="L91" s="43"/>
      <c r="M91" s="260"/>
      <c r="N91" s="261"/>
      <c r="O91" s="252"/>
      <c r="P91" s="252"/>
      <c r="Q91" s="252"/>
      <c r="R91" s="252"/>
      <c r="S91" s="252"/>
      <c r="T91" s="262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423</v>
      </c>
      <c r="AU91" s="16" t="s">
        <v>80</v>
      </c>
    </row>
    <row r="92" s="2" customFormat="1" ht="6.96" customHeight="1">
      <c r="A92" s="37"/>
      <c r="B92" s="58"/>
      <c r="C92" s="59"/>
      <c r="D92" s="59"/>
      <c r="E92" s="59"/>
      <c r="F92" s="59"/>
      <c r="G92" s="59"/>
      <c r="H92" s="59"/>
      <c r="I92" s="59"/>
      <c r="J92" s="59"/>
      <c r="K92" s="59"/>
      <c r="L92" s="43"/>
      <c r="M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</sheetData>
  <sheetProtection sheet="1" autoFilter="0" formatColumns="0" formatRows="0" objects="1" scenarios="1" spinCount="100000" saltValue="SSyNQ0TvCFXMcOizUHgr+w1dg2mPFOD/Nn1tO0jj1tZzL1wlSTag3qQxnOiR2OsknXRDhd8DWoz96AfcjbOfQw==" hashValue="N+3Tmv9kmNfGIWz4RK9gNUx2q9UsTtCtQcu/91HKS/dqe+rcSYHOH8LvKmkIJWSNQEWB5wvbJvUeHDoFgRMIYQ==" algorithmName="SHA-512" password="CC35"/>
  <autoFilter ref="C85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89" r:id="rId1" display="https://podminky.urs.cz/item/CS_URS_2023_01/275123902"/>
    <hyperlink ref="F91" r:id="rId2" display="https://podminky.urs.cz/item/CS_URS_2023_01/96501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82</v>
      </c>
    </row>
    <row r="4" s="1" customFormat="1" ht="24.96" customHeight="1">
      <c r="B4" s="19"/>
      <c r="D4" s="139" t="s">
        <v>94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26.25" customHeight="1">
      <c r="B7" s="19"/>
      <c r="E7" s="142" t="str">
        <f>'Rekapitulace zakázky'!K6</f>
        <v>Odstranění důlní škody Louky nad Olší -Karviná km 326,218 - 328,664 - zabezpečovací zařízení</v>
      </c>
      <c r="F7" s="141"/>
      <c r="G7" s="141"/>
      <c r="H7" s="141"/>
      <c r="L7" s="19"/>
    </row>
    <row r="8" s="1" customFormat="1" ht="12" customHeight="1">
      <c r="B8" s="19"/>
      <c r="D8" s="141" t="s">
        <v>95</v>
      </c>
      <c r="L8" s="19"/>
    </row>
    <row r="9" s="2" customFormat="1" ht="16.5" customHeight="1">
      <c r="A9" s="37"/>
      <c r="B9" s="43"/>
      <c r="C9" s="37"/>
      <c r="D9" s="37"/>
      <c r="E9" s="142" t="s">
        <v>96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97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429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21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22</v>
      </c>
      <c r="E14" s="37"/>
      <c r="F14" s="132" t="s">
        <v>99</v>
      </c>
      <c r="G14" s="37"/>
      <c r="H14" s="37"/>
      <c r="I14" s="141" t="s">
        <v>24</v>
      </c>
      <c r="J14" s="145" t="str">
        <f>'Rekapitulace zakázky'!AN8</f>
        <v>22. 3. 2023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26</v>
      </c>
      <c r="E16" s="37"/>
      <c r="F16" s="37"/>
      <c r="G16" s="37"/>
      <c r="H16" s="37"/>
      <c r="I16" s="141" t="s">
        <v>27</v>
      </c>
      <c r="J16" s="132" t="s">
        <v>21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28</v>
      </c>
      <c r="F17" s="37"/>
      <c r="G17" s="37"/>
      <c r="H17" s="37"/>
      <c r="I17" s="141" t="s">
        <v>29</v>
      </c>
      <c r="J17" s="132" t="s">
        <v>21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30</v>
      </c>
      <c r="E19" s="37"/>
      <c r="F19" s="37"/>
      <c r="G19" s="37"/>
      <c r="H19" s="37"/>
      <c r="I19" s="141" t="s">
        <v>27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29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32</v>
      </c>
      <c r="E22" s="37"/>
      <c r="F22" s="37"/>
      <c r="G22" s="37"/>
      <c r="H22" s="37"/>
      <c r="I22" s="141" t="s">
        <v>27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29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35</v>
      </c>
      <c r="E25" s="37"/>
      <c r="F25" s="37"/>
      <c r="G25" s="37"/>
      <c r="H25" s="37"/>
      <c r="I25" s="141" t="s">
        <v>27</v>
      </c>
      <c r="J25" s="132" t="s">
        <v>21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36</v>
      </c>
      <c r="F26" s="37"/>
      <c r="G26" s="37"/>
      <c r="H26" s="37"/>
      <c r="I26" s="141" t="s">
        <v>29</v>
      </c>
      <c r="J26" s="132" t="s">
        <v>21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37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39</v>
      </c>
      <c r="E32" s="37"/>
      <c r="F32" s="37"/>
      <c r="G32" s="37"/>
      <c r="H32" s="37"/>
      <c r="I32" s="37"/>
      <c r="J32" s="152">
        <f>ROUND(J86,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41</v>
      </c>
      <c r="G34" s="37"/>
      <c r="H34" s="37"/>
      <c r="I34" s="153" t="s">
        <v>40</v>
      </c>
      <c r="J34" s="153" t="s">
        <v>42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43</v>
      </c>
      <c r="E35" s="141" t="s">
        <v>44</v>
      </c>
      <c r="F35" s="155">
        <f>ROUND((SUM(BE86:BE92)),  2)</f>
        <v>0</v>
      </c>
      <c r="G35" s="37"/>
      <c r="H35" s="37"/>
      <c r="I35" s="156">
        <v>0.20999999999999999</v>
      </c>
      <c r="J35" s="155">
        <f>ROUND(((SUM(BE86:BE92))*I35),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45</v>
      </c>
      <c r="F36" s="155">
        <f>ROUND((SUM(BF86:BF92)),  2)</f>
        <v>0</v>
      </c>
      <c r="G36" s="37"/>
      <c r="H36" s="37"/>
      <c r="I36" s="156">
        <v>0.14999999999999999</v>
      </c>
      <c r="J36" s="155">
        <f>ROUND(((SUM(BF86:BF92))*I36),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55">
        <f>ROUND((SUM(BG86:BG92)),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47</v>
      </c>
      <c r="F38" s="155">
        <f>ROUND((SUM(BH86:BH92)),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48</v>
      </c>
      <c r="F39" s="155">
        <f>ROUND((SUM(BI86:BI92)),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100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8" t="str">
        <f>E7</f>
        <v>Odstranění důlní škody Louky nad Olší -Karviná km 326,218 - 328,664 - zabezpečovací zařízení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95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96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97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03 - VON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2.kol. Louky nad Olší - Karviná hl.n.</v>
      </c>
      <c r="G56" s="39"/>
      <c r="H56" s="39"/>
      <c r="I56" s="31" t="s">
        <v>24</v>
      </c>
      <c r="J56" s="71" t="str">
        <f>IF(J14="","",J14)</f>
        <v>22. 3. 2023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26</v>
      </c>
      <c r="D58" s="39"/>
      <c r="E58" s="39"/>
      <c r="F58" s="26" t="str">
        <f>E17</f>
        <v>Správa železnic, státní organizace</v>
      </c>
      <c r="G58" s="39"/>
      <c r="H58" s="39"/>
      <c r="I58" s="31" t="s">
        <v>32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30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Jana Kotasková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101</v>
      </c>
      <c r="D61" s="170"/>
      <c r="E61" s="170"/>
      <c r="F61" s="170"/>
      <c r="G61" s="170"/>
      <c r="H61" s="170"/>
      <c r="I61" s="170"/>
      <c r="J61" s="171" t="s">
        <v>102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71</v>
      </c>
      <c r="D63" s="39"/>
      <c r="E63" s="39"/>
      <c r="F63" s="39"/>
      <c r="G63" s="39"/>
      <c r="H63" s="39"/>
      <c r="I63" s="39"/>
      <c r="J63" s="101">
        <f>J86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103</v>
      </c>
    </row>
    <row r="64" s="9" customFormat="1" ht="24.96" customHeight="1">
      <c r="A64" s="9"/>
      <c r="B64" s="173"/>
      <c r="C64" s="174"/>
      <c r="D64" s="175" t="s">
        <v>430</v>
      </c>
      <c r="E64" s="176"/>
      <c r="F64" s="176"/>
      <c r="G64" s="176"/>
      <c r="H64" s="176"/>
      <c r="I64" s="176"/>
      <c r="J64" s="177">
        <f>J87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105</v>
      </c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6.25" customHeight="1">
      <c r="A74" s="37"/>
      <c r="B74" s="38"/>
      <c r="C74" s="39"/>
      <c r="D74" s="39"/>
      <c r="E74" s="168" t="str">
        <f>E7</f>
        <v>Odstranění důlní škody Louky nad Olší -Karviná km 326,218 - 328,664 - zabezpečovací zařízení</v>
      </c>
      <c r="F74" s="31"/>
      <c r="G74" s="31"/>
      <c r="H74" s="31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1" customFormat="1" ht="12" customHeight="1">
      <c r="B75" s="20"/>
      <c r="C75" s="31" t="s">
        <v>95</v>
      </c>
      <c r="D75" s="21"/>
      <c r="E75" s="21"/>
      <c r="F75" s="21"/>
      <c r="G75" s="21"/>
      <c r="H75" s="21"/>
      <c r="I75" s="21"/>
      <c r="J75" s="21"/>
      <c r="K75" s="21"/>
      <c r="L75" s="19"/>
    </row>
    <row r="76" s="2" customFormat="1" ht="16.5" customHeight="1">
      <c r="A76" s="37"/>
      <c r="B76" s="38"/>
      <c r="C76" s="39"/>
      <c r="D76" s="39"/>
      <c r="E76" s="168" t="s">
        <v>96</v>
      </c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97</v>
      </c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E11</f>
        <v>03 - VON</v>
      </c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22</v>
      </c>
      <c r="D80" s="39"/>
      <c r="E80" s="39"/>
      <c r="F80" s="26" t="str">
        <f>F14</f>
        <v>2.kol. Louky nad Olší - Karviná hl.n.</v>
      </c>
      <c r="G80" s="39"/>
      <c r="H80" s="39"/>
      <c r="I80" s="31" t="s">
        <v>24</v>
      </c>
      <c r="J80" s="71" t="str">
        <f>IF(J14="","",J14)</f>
        <v>22. 3. 2023</v>
      </c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26</v>
      </c>
      <c r="D82" s="39"/>
      <c r="E82" s="39"/>
      <c r="F82" s="26" t="str">
        <f>E17</f>
        <v>Správa železnic, státní organizace</v>
      </c>
      <c r="G82" s="39"/>
      <c r="H82" s="39"/>
      <c r="I82" s="31" t="s">
        <v>32</v>
      </c>
      <c r="J82" s="35" t="str">
        <f>E23</f>
        <v xml:space="preserve">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30</v>
      </c>
      <c r="D83" s="39"/>
      <c r="E83" s="39"/>
      <c r="F83" s="26" t="str">
        <f>IF(E20="","",E20)</f>
        <v>Vyplň údaj</v>
      </c>
      <c r="G83" s="39"/>
      <c r="H83" s="39"/>
      <c r="I83" s="31" t="s">
        <v>35</v>
      </c>
      <c r="J83" s="35" t="str">
        <f>E26</f>
        <v>Jana Kotasková</v>
      </c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9"/>
      <c r="B85" s="180"/>
      <c r="C85" s="181" t="s">
        <v>106</v>
      </c>
      <c r="D85" s="182" t="s">
        <v>58</v>
      </c>
      <c r="E85" s="182" t="s">
        <v>54</v>
      </c>
      <c r="F85" s="182" t="s">
        <v>55</v>
      </c>
      <c r="G85" s="182" t="s">
        <v>107</v>
      </c>
      <c r="H85" s="182" t="s">
        <v>108</v>
      </c>
      <c r="I85" s="182" t="s">
        <v>109</v>
      </c>
      <c r="J85" s="182" t="s">
        <v>102</v>
      </c>
      <c r="K85" s="183" t="s">
        <v>110</v>
      </c>
      <c r="L85" s="184"/>
      <c r="M85" s="91" t="s">
        <v>21</v>
      </c>
      <c r="N85" s="92" t="s">
        <v>43</v>
      </c>
      <c r="O85" s="92" t="s">
        <v>111</v>
      </c>
      <c r="P85" s="92" t="s">
        <v>112</v>
      </c>
      <c r="Q85" s="92" t="s">
        <v>113</v>
      </c>
      <c r="R85" s="92" t="s">
        <v>114</v>
      </c>
      <c r="S85" s="92" t="s">
        <v>115</v>
      </c>
      <c r="T85" s="93" t="s">
        <v>116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37"/>
      <c r="B86" s="38"/>
      <c r="C86" s="98" t="s">
        <v>117</v>
      </c>
      <c r="D86" s="39"/>
      <c r="E86" s="39"/>
      <c r="F86" s="39"/>
      <c r="G86" s="39"/>
      <c r="H86" s="39"/>
      <c r="I86" s="39"/>
      <c r="J86" s="185">
        <f>BK86</f>
        <v>0</v>
      </c>
      <c r="K86" s="39"/>
      <c r="L86" s="43"/>
      <c r="M86" s="94"/>
      <c r="N86" s="186"/>
      <c r="O86" s="95"/>
      <c r="P86" s="187">
        <f>P87</f>
        <v>0</v>
      </c>
      <c r="Q86" s="95"/>
      <c r="R86" s="187">
        <f>R87</f>
        <v>0</v>
      </c>
      <c r="S86" s="95"/>
      <c r="T86" s="188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72</v>
      </c>
      <c r="AU86" s="16" t="s">
        <v>103</v>
      </c>
      <c r="BK86" s="189">
        <f>BK87</f>
        <v>0</v>
      </c>
    </row>
    <row r="87" s="11" customFormat="1" ht="25.92" customHeight="1">
      <c r="A87" s="11"/>
      <c r="B87" s="190"/>
      <c r="C87" s="191"/>
      <c r="D87" s="192" t="s">
        <v>72</v>
      </c>
      <c r="E87" s="193" t="s">
        <v>431</v>
      </c>
      <c r="F87" s="193" t="s">
        <v>432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SUM(P88:P92)</f>
        <v>0</v>
      </c>
      <c r="Q87" s="198"/>
      <c r="R87" s="199">
        <f>SUM(R88:R92)</f>
        <v>0</v>
      </c>
      <c r="S87" s="198"/>
      <c r="T87" s="200">
        <f>SUM(T88:T92)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1" t="s">
        <v>144</v>
      </c>
      <c r="AT87" s="202" t="s">
        <v>72</v>
      </c>
      <c r="AU87" s="202" t="s">
        <v>73</v>
      </c>
      <c r="AY87" s="201" t="s">
        <v>121</v>
      </c>
      <c r="BK87" s="203">
        <f>SUM(BK88:BK92)</f>
        <v>0</v>
      </c>
    </row>
    <row r="88" s="2" customFormat="1" ht="44.25" customHeight="1">
      <c r="A88" s="37"/>
      <c r="B88" s="38"/>
      <c r="C88" s="204" t="s">
        <v>80</v>
      </c>
      <c r="D88" s="204" t="s">
        <v>122</v>
      </c>
      <c r="E88" s="205" t="s">
        <v>433</v>
      </c>
      <c r="F88" s="206" t="s">
        <v>434</v>
      </c>
      <c r="G88" s="207" t="s">
        <v>435</v>
      </c>
      <c r="H88" s="263"/>
      <c r="I88" s="209"/>
      <c r="J88" s="210">
        <f>ROUND(I88*H88,2)</f>
        <v>0</v>
      </c>
      <c r="K88" s="206" t="s">
        <v>126</v>
      </c>
      <c r="L88" s="43"/>
      <c r="M88" s="211" t="s">
        <v>21</v>
      </c>
      <c r="N88" s="212" t="s">
        <v>44</v>
      </c>
      <c r="O88" s="83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5" t="s">
        <v>436</v>
      </c>
      <c r="AT88" s="215" t="s">
        <v>122</v>
      </c>
      <c r="AU88" s="215" t="s">
        <v>80</v>
      </c>
      <c r="AY88" s="16" t="s">
        <v>121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80</v>
      </c>
      <c r="BK88" s="216">
        <f>ROUND(I88*H88,2)</f>
        <v>0</v>
      </c>
      <c r="BL88" s="16" t="s">
        <v>436</v>
      </c>
      <c r="BM88" s="215" t="s">
        <v>437</v>
      </c>
    </row>
    <row r="89" s="2" customFormat="1" ht="21.75" customHeight="1">
      <c r="A89" s="37"/>
      <c r="B89" s="38"/>
      <c r="C89" s="204" t="s">
        <v>82</v>
      </c>
      <c r="D89" s="204" t="s">
        <v>122</v>
      </c>
      <c r="E89" s="205" t="s">
        <v>438</v>
      </c>
      <c r="F89" s="206" t="s">
        <v>439</v>
      </c>
      <c r="G89" s="207" t="s">
        <v>435</v>
      </c>
      <c r="H89" s="263"/>
      <c r="I89" s="209"/>
      <c r="J89" s="210">
        <f>ROUND(I89*H89,2)</f>
        <v>0</v>
      </c>
      <c r="K89" s="206" t="s">
        <v>126</v>
      </c>
      <c r="L89" s="43"/>
      <c r="M89" s="211" t="s">
        <v>21</v>
      </c>
      <c r="N89" s="212" t="s">
        <v>44</v>
      </c>
      <c r="O89" s="83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5" t="s">
        <v>436</v>
      </c>
      <c r="AT89" s="215" t="s">
        <v>122</v>
      </c>
      <c r="AU89" s="215" t="s">
        <v>80</v>
      </c>
      <c r="AY89" s="16" t="s">
        <v>121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6" t="s">
        <v>80</v>
      </c>
      <c r="BK89" s="216">
        <f>ROUND(I89*H89,2)</f>
        <v>0</v>
      </c>
      <c r="BL89" s="16" t="s">
        <v>436</v>
      </c>
      <c r="BM89" s="215" t="s">
        <v>440</v>
      </c>
    </row>
    <row r="90" s="2" customFormat="1" ht="90" customHeight="1">
      <c r="A90" s="37"/>
      <c r="B90" s="38"/>
      <c r="C90" s="204" t="s">
        <v>135</v>
      </c>
      <c r="D90" s="204" t="s">
        <v>122</v>
      </c>
      <c r="E90" s="205" t="s">
        <v>441</v>
      </c>
      <c r="F90" s="206" t="s">
        <v>442</v>
      </c>
      <c r="G90" s="207" t="s">
        <v>443</v>
      </c>
      <c r="H90" s="208">
        <v>3</v>
      </c>
      <c r="I90" s="209"/>
      <c r="J90" s="210">
        <f>ROUND(I90*H90,2)</f>
        <v>0</v>
      </c>
      <c r="K90" s="206" t="s">
        <v>126</v>
      </c>
      <c r="L90" s="43"/>
      <c r="M90" s="211" t="s">
        <v>21</v>
      </c>
      <c r="N90" s="212" t="s">
        <v>44</v>
      </c>
      <c r="O90" s="83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5" t="s">
        <v>444</v>
      </c>
      <c r="AT90" s="215" t="s">
        <v>122</v>
      </c>
      <c r="AU90" s="215" t="s">
        <v>80</v>
      </c>
      <c r="AY90" s="16" t="s">
        <v>121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6" t="s">
        <v>80</v>
      </c>
      <c r="BK90" s="216">
        <f>ROUND(I90*H90,2)</f>
        <v>0</v>
      </c>
      <c r="BL90" s="16" t="s">
        <v>444</v>
      </c>
      <c r="BM90" s="215" t="s">
        <v>445</v>
      </c>
    </row>
    <row r="91" s="2" customFormat="1" ht="100.5" customHeight="1">
      <c r="A91" s="37"/>
      <c r="B91" s="38"/>
      <c r="C91" s="204" t="s">
        <v>120</v>
      </c>
      <c r="D91" s="204" t="s">
        <v>122</v>
      </c>
      <c r="E91" s="205" t="s">
        <v>446</v>
      </c>
      <c r="F91" s="206" t="s">
        <v>447</v>
      </c>
      <c r="G91" s="207" t="s">
        <v>443</v>
      </c>
      <c r="H91" s="208">
        <v>0.5</v>
      </c>
      <c r="I91" s="209"/>
      <c r="J91" s="210">
        <f>ROUND(I91*H91,2)</f>
        <v>0</v>
      </c>
      <c r="K91" s="206" t="s">
        <v>126</v>
      </c>
      <c r="L91" s="43"/>
      <c r="M91" s="211" t="s">
        <v>21</v>
      </c>
      <c r="N91" s="212" t="s">
        <v>44</v>
      </c>
      <c r="O91" s="83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5" t="s">
        <v>444</v>
      </c>
      <c r="AT91" s="215" t="s">
        <v>122</v>
      </c>
      <c r="AU91" s="215" t="s">
        <v>80</v>
      </c>
      <c r="AY91" s="16" t="s">
        <v>121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80</v>
      </c>
      <c r="BK91" s="216">
        <f>ROUND(I91*H91,2)</f>
        <v>0</v>
      </c>
      <c r="BL91" s="16" t="s">
        <v>444</v>
      </c>
      <c r="BM91" s="215" t="s">
        <v>448</v>
      </c>
    </row>
    <row r="92" s="2" customFormat="1" ht="114.9" customHeight="1">
      <c r="A92" s="37"/>
      <c r="B92" s="38"/>
      <c r="C92" s="204" t="s">
        <v>144</v>
      </c>
      <c r="D92" s="204" t="s">
        <v>122</v>
      </c>
      <c r="E92" s="205" t="s">
        <v>449</v>
      </c>
      <c r="F92" s="206" t="s">
        <v>450</v>
      </c>
      <c r="G92" s="207" t="s">
        <v>443</v>
      </c>
      <c r="H92" s="208">
        <v>3</v>
      </c>
      <c r="I92" s="209"/>
      <c r="J92" s="210">
        <f>ROUND(I92*H92,2)</f>
        <v>0</v>
      </c>
      <c r="K92" s="206" t="s">
        <v>126</v>
      </c>
      <c r="L92" s="43"/>
      <c r="M92" s="250" t="s">
        <v>21</v>
      </c>
      <c r="N92" s="251" t="s">
        <v>44</v>
      </c>
      <c r="O92" s="252"/>
      <c r="P92" s="253">
        <f>O92*H92</f>
        <v>0</v>
      </c>
      <c r="Q92" s="253">
        <v>0</v>
      </c>
      <c r="R92" s="253">
        <f>Q92*H92</f>
        <v>0</v>
      </c>
      <c r="S92" s="253">
        <v>0</v>
      </c>
      <c r="T92" s="25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5" t="s">
        <v>444</v>
      </c>
      <c r="AT92" s="215" t="s">
        <v>122</v>
      </c>
      <c r="AU92" s="215" t="s">
        <v>80</v>
      </c>
      <c r="AY92" s="16" t="s">
        <v>121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80</v>
      </c>
      <c r="BK92" s="216">
        <f>ROUND(I92*H92,2)</f>
        <v>0</v>
      </c>
      <c r="BL92" s="16" t="s">
        <v>444</v>
      </c>
      <c r="BM92" s="215" t="s">
        <v>451</v>
      </c>
    </row>
    <row r="93" s="2" customFormat="1" ht="6.96" customHeight="1">
      <c r="A93" s="37"/>
      <c r="B93" s="58"/>
      <c r="C93" s="59"/>
      <c r="D93" s="59"/>
      <c r="E93" s="59"/>
      <c r="F93" s="59"/>
      <c r="G93" s="59"/>
      <c r="H93" s="59"/>
      <c r="I93" s="59"/>
      <c r="J93" s="59"/>
      <c r="K93" s="59"/>
      <c r="L93" s="43"/>
      <c r="M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</sheetData>
  <sheetProtection sheet="1" autoFilter="0" formatColumns="0" formatRows="0" objects="1" scenarios="1" spinCount="100000" saltValue="4DEYqs9IP/2asfHkGF2v0G76XOc5GzHb1hP1y11kWxKfyG4DtB9hkuQfkTrW6WXCQfXuBQfRflpXWHiqARNCeQ==" hashValue="7H79vu16nPn/o+HSFbu2yf8Kioe3i769oX4jmU22mK0Jaw8hMKz32RYtlgrP1miAP4u0y9LBfu3NwQk6/xUjtQ==" algorithmName="SHA-512" password="CC35"/>
  <autoFilter ref="C85:K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64" customWidth="1"/>
    <col min="2" max="2" width="1.667969" style="264" customWidth="1"/>
    <col min="3" max="4" width="5" style="264" customWidth="1"/>
    <col min="5" max="5" width="11.66016" style="264" customWidth="1"/>
    <col min="6" max="6" width="9.160156" style="264" customWidth="1"/>
    <col min="7" max="7" width="5" style="264" customWidth="1"/>
    <col min="8" max="8" width="77.83203" style="264" customWidth="1"/>
    <col min="9" max="10" width="20" style="264" customWidth="1"/>
    <col min="11" max="11" width="1.667969" style="264" customWidth="1"/>
  </cols>
  <sheetData>
    <row r="1" s="1" customFormat="1" ht="37.5" customHeight="1"/>
    <row r="2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4" customFormat="1" ht="45" customHeight="1">
      <c r="B3" s="268"/>
      <c r="C3" s="269" t="s">
        <v>452</v>
      </c>
      <c r="D3" s="269"/>
      <c r="E3" s="269"/>
      <c r="F3" s="269"/>
      <c r="G3" s="269"/>
      <c r="H3" s="269"/>
      <c r="I3" s="269"/>
      <c r="J3" s="269"/>
      <c r="K3" s="270"/>
    </row>
    <row r="4" s="1" customFormat="1" ht="25.5" customHeight="1">
      <c r="B4" s="271"/>
      <c r="C4" s="272" t="s">
        <v>453</v>
      </c>
      <c r="D4" s="272"/>
      <c r="E4" s="272"/>
      <c r="F4" s="272"/>
      <c r="G4" s="272"/>
      <c r="H4" s="272"/>
      <c r="I4" s="272"/>
      <c r="J4" s="272"/>
      <c r="K4" s="273"/>
    </row>
    <row r="5" s="1" customFormat="1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s="1" customFormat="1" ht="15" customHeight="1">
      <c r="B6" s="271"/>
      <c r="C6" s="275" t="s">
        <v>454</v>
      </c>
      <c r="D6" s="275"/>
      <c r="E6" s="275"/>
      <c r="F6" s="275"/>
      <c r="G6" s="275"/>
      <c r="H6" s="275"/>
      <c r="I6" s="275"/>
      <c r="J6" s="275"/>
      <c r="K6" s="273"/>
    </row>
    <row r="7" s="1" customFormat="1" ht="15" customHeight="1">
      <c r="B7" s="276"/>
      <c r="C7" s="275" t="s">
        <v>455</v>
      </c>
      <c r="D7" s="275"/>
      <c r="E7" s="275"/>
      <c r="F7" s="275"/>
      <c r="G7" s="275"/>
      <c r="H7" s="275"/>
      <c r="I7" s="275"/>
      <c r="J7" s="275"/>
      <c r="K7" s="273"/>
    </row>
    <row r="8" s="1" customFormat="1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="1" customFormat="1" ht="15" customHeight="1">
      <c r="B9" s="276"/>
      <c r="C9" s="275" t="s">
        <v>456</v>
      </c>
      <c r="D9" s="275"/>
      <c r="E9" s="275"/>
      <c r="F9" s="275"/>
      <c r="G9" s="275"/>
      <c r="H9" s="275"/>
      <c r="I9" s="275"/>
      <c r="J9" s="275"/>
      <c r="K9" s="273"/>
    </row>
    <row r="10" s="1" customFormat="1" ht="15" customHeight="1">
      <c r="B10" s="276"/>
      <c r="C10" s="275"/>
      <c r="D10" s="275" t="s">
        <v>457</v>
      </c>
      <c r="E10" s="275"/>
      <c r="F10" s="275"/>
      <c r="G10" s="275"/>
      <c r="H10" s="275"/>
      <c r="I10" s="275"/>
      <c r="J10" s="275"/>
      <c r="K10" s="273"/>
    </row>
    <row r="11" s="1" customFormat="1" ht="15" customHeight="1">
      <c r="B11" s="276"/>
      <c r="C11" s="277"/>
      <c r="D11" s="275" t="s">
        <v>458</v>
      </c>
      <c r="E11" s="275"/>
      <c r="F11" s="275"/>
      <c r="G11" s="275"/>
      <c r="H11" s="275"/>
      <c r="I11" s="275"/>
      <c r="J11" s="275"/>
      <c r="K11" s="273"/>
    </row>
    <row r="12" s="1" customFormat="1" ht="15" customHeight="1">
      <c r="B12" s="276"/>
      <c r="C12" s="277"/>
      <c r="D12" s="275"/>
      <c r="E12" s="275"/>
      <c r="F12" s="275"/>
      <c r="G12" s="275"/>
      <c r="H12" s="275"/>
      <c r="I12" s="275"/>
      <c r="J12" s="275"/>
      <c r="K12" s="273"/>
    </row>
    <row r="13" s="1" customFormat="1" ht="15" customHeight="1">
      <c r="B13" s="276"/>
      <c r="C13" s="277"/>
      <c r="D13" s="278" t="s">
        <v>459</v>
      </c>
      <c r="E13" s="275"/>
      <c r="F13" s="275"/>
      <c r="G13" s="275"/>
      <c r="H13" s="275"/>
      <c r="I13" s="275"/>
      <c r="J13" s="275"/>
      <c r="K13" s="273"/>
    </row>
    <row r="14" s="1" customFormat="1" ht="12.75" customHeight="1">
      <c r="B14" s="276"/>
      <c r="C14" s="277"/>
      <c r="D14" s="277"/>
      <c r="E14" s="277"/>
      <c r="F14" s="277"/>
      <c r="G14" s="277"/>
      <c r="H14" s="277"/>
      <c r="I14" s="277"/>
      <c r="J14" s="277"/>
      <c r="K14" s="273"/>
    </row>
    <row r="15" s="1" customFormat="1" ht="15" customHeight="1">
      <c r="B15" s="276"/>
      <c r="C15" s="277"/>
      <c r="D15" s="275" t="s">
        <v>460</v>
      </c>
      <c r="E15" s="275"/>
      <c r="F15" s="275"/>
      <c r="G15" s="275"/>
      <c r="H15" s="275"/>
      <c r="I15" s="275"/>
      <c r="J15" s="275"/>
      <c r="K15" s="273"/>
    </row>
    <row r="16" s="1" customFormat="1" ht="15" customHeight="1">
      <c r="B16" s="276"/>
      <c r="C16" s="277"/>
      <c r="D16" s="275" t="s">
        <v>461</v>
      </c>
      <c r="E16" s="275"/>
      <c r="F16" s="275"/>
      <c r="G16" s="275"/>
      <c r="H16" s="275"/>
      <c r="I16" s="275"/>
      <c r="J16" s="275"/>
      <c r="K16" s="273"/>
    </row>
    <row r="17" s="1" customFormat="1" ht="15" customHeight="1">
      <c r="B17" s="276"/>
      <c r="C17" s="277"/>
      <c r="D17" s="275" t="s">
        <v>462</v>
      </c>
      <c r="E17" s="275"/>
      <c r="F17" s="275"/>
      <c r="G17" s="275"/>
      <c r="H17" s="275"/>
      <c r="I17" s="275"/>
      <c r="J17" s="275"/>
      <c r="K17" s="273"/>
    </row>
    <row r="18" s="1" customFormat="1" ht="15" customHeight="1">
      <c r="B18" s="276"/>
      <c r="C18" s="277"/>
      <c r="D18" s="277"/>
      <c r="E18" s="279" t="s">
        <v>79</v>
      </c>
      <c r="F18" s="275" t="s">
        <v>463</v>
      </c>
      <c r="G18" s="275"/>
      <c r="H18" s="275"/>
      <c r="I18" s="275"/>
      <c r="J18" s="275"/>
      <c r="K18" s="273"/>
    </row>
    <row r="19" s="1" customFormat="1" ht="15" customHeight="1">
      <c r="B19" s="276"/>
      <c r="C19" s="277"/>
      <c r="D19" s="277"/>
      <c r="E19" s="279" t="s">
        <v>464</v>
      </c>
      <c r="F19" s="275" t="s">
        <v>465</v>
      </c>
      <c r="G19" s="275"/>
      <c r="H19" s="275"/>
      <c r="I19" s="275"/>
      <c r="J19" s="275"/>
      <c r="K19" s="273"/>
    </row>
    <row r="20" s="1" customFormat="1" ht="15" customHeight="1">
      <c r="B20" s="276"/>
      <c r="C20" s="277"/>
      <c r="D20" s="277"/>
      <c r="E20" s="279" t="s">
        <v>466</v>
      </c>
      <c r="F20" s="275" t="s">
        <v>467</v>
      </c>
      <c r="G20" s="275"/>
      <c r="H20" s="275"/>
      <c r="I20" s="275"/>
      <c r="J20" s="275"/>
      <c r="K20" s="273"/>
    </row>
    <row r="21" s="1" customFormat="1" ht="15" customHeight="1">
      <c r="B21" s="276"/>
      <c r="C21" s="277"/>
      <c r="D21" s="277"/>
      <c r="E21" s="279" t="s">
        <v>92</v>
      </c>
      <c r="F21" s="275" t="s">
        <v>468</v>
      </c>
      <c r="G21" s="275"/>
      <c r="H21" s="275"/>
      <c r="I21" s="275"/>
      <c r="J21" s="275"/>
      <c r="K21" s="273"/>
    </row>
    <row r="22" s="1" customFormat="1" ht="15" customHeight="1">
      <c r="B22" s="276"/>
      <c r="C22" s="277"/>
      <c r="D22" s="277"/>
      <c r="E22" s="279" t="s">
        <v>118</v>
      </c>
      <c r="F22" s="275" t="s">
        <v>119</v>
      </c>
      <c r="G22" s="275"/>
      <c r="H22" s="275"/>
      <c r="I22" s="275"/>
      <c r="J22" s="275"/>
      <c r="K22" s="273"/>
    </row>
    <row r="23" s="1" customFormat="1" ht="15" customHeight="1">
      <c r="B23" s="276"/>
      <c r="C23" s="277"/>
      <c r="D23" s="277"/>
      <c r="E23" s="279" t="s">
        <v>86</v>
      </c>
      <c r="F23" s="275" t="s">
        <v>469</v>
      </c>
      <c r="G23" s="275"/>
      <c r="H23" s="275"/>
      <c r="I23" s="275"/>
      <c r="J23" s="275"/>
      <c r="K23" s="273"/>
    </row>
    <row r="24" s="1" customFormat="1" ht="12.75" customHeight="1">
      <c r="B24" s="276"/>
      <c r="C24" s="277"/>
      <c r="D24" s="277"/>
      <c r="E24" s="277"/>
      <c r="F24" s="277"/>
      <c r="G24" s="277"/>
      <c r="H24" s="277"/>
      <c r="I24" s="277"/>
      <c r="J24" s="277"/>
      <c r="K24" s="273"/>
    </row>
    <row r="25" s="1" customFormat="1" ht="15" customHeight="1">
      <c r="B25" s="276"/>
      <c r="C25" s="275" t="s">
        <v>470</v>
      </c>
      <c r="D25" s="275"/>
      <c r="E25" s="275"/>
      <c r="F25" s="275"/>
      <c r="G25" s="275"/>
      <c r="H25" s="275"/>
      <c r="I25" s="275"/>
      <c r="J25" s="275"/>
      <c r="K25" s="273"/>
    </row>
    <row r="26" s="1" customFormat="1" ht="15" customHeight="1">
      <c r="B26" s="276"/>
      <c r="C26" s="275" t="s">
        <v>471</v>
      </c>
      <c r="D26" s="275"/>
      <c r="E26" s="275"/>
      <c r="F26" s="275"/>
      <c r="G26" s="275"/>
      <c r="H26" s="275"/>
      <c r="I26" s="275"/>
      <c r="J26" s="275"/>
      <c r="K26" s="273"/>
    </row>
    <row r="27" s="1" customFormat="1" ht="15" customHeight="1">
      <c r="B27" s="276"/>
      <c r="C27" s="275"/>
      <c r="D27" s="275" t="s">
        <v>472</v>
      </c>
      <c r="E27" s="275"/>
      <c r="F27" s="275"/>
      <c r="G27" s="275"/>
      <c r="H27" s="275"/>
      <c r="I27" s="275"/>
      <c r="J27" s="275"/>
      <c r="K27" s="273"/>
    </row>
    <row r="28" s="1" customFormat="1" ht="15" customHeight="1">
      <c r="B28" s="276"/>
      <c r="C28" s="277"/>
      <c r="D28" s="275" t="s">
        <v>473</v>
      </c>
      <c r="E28" s="275"/>
      <c r="F28" s="275"/>
      <c r="G28" s="275"/>
      <c r="H28" s="275"/>
      <c r="I28" s="275"/>
      <c r="J28" s="275"/>
      <c r="K28" s="273"/>
    </row>
    <row r="29" s="1" customFormat="1" ht="12.75" customHeight="1">
      <c r="B29" s="276"/>
      <c r="C29" s="277"/>
      <c r="D29" s="277"/>
      <c r="E29" s="277"/>
      <c r="F29" s="277"/>
      <c r="G29" s="277"/>
      <c r="H29" s="277"/>
      <c r="I29" s="277"/>
      <c r="J29" s="277"/>
      <c r="K29" s="273"/>
    </row>
    <row r="30" s="1" customFormat="1" ht="15" customHeight="1">
      <c r="B30" s="276"/>
      <c r="C30" s="277"/>
      <c r="D30" s="275" t="s">
        <v>474</v>
      </c>
      <c r="E30" s="275"/>
      <c r="F30" s="275"/>
      <c r="G30" s="275"/>
      <c r="H30" s="275"/>
      <c r="I30" s="275"/>
      <c r="J30" s="275"/>
      <c r="K30" s="273"/>
    </row>
    <row r="31" s="1" customFormat="1" ht="15" customHeight="1">
      <c r="B31" s="276"/>
      <c r="C31" s="277"/>
      <c r="D31" s="275" t="s">
        <v>475</v>
      </c>
      <c r="E31" s="275"/>
      <c r="F31" s="275"/>
      <c r="G31" s="275"/>
      <c r="H31" s="275"/>
      <c r="I31" s="275"/>
      <c r="J31" s="275"/>
      <c r="K31" s="273"/>
    </row>
    <row r="32" s="1" customFormat="1" ht="12.75" customHeight="1">
      <c r="B32" s="276"/>
      <c r="C32" s="277"/>
      <c r="D32" s="277"/>
      <c r="E32" s="277"/>
      <c r="F32" s="277"/>
      <c r="G32" s="277"/>
      <c r="H32" s="277"/>
      <c r="I32" s="277"/>
      <c r="J32" s="277"/>
      <c r="K32" s="273"/>
    </row>
    <row r="33" s="1" customFormat="1" ht="15" customHeight="1">
      <c r="B33" s="276"/>
      <c r="C33" s="277"/>
      <c r="D33" s="275" t="s">
        <v>476</v>
      </c>
      <c r="E33" s="275"/>
      <c r="F33" s="275"/>
      <c r="G33" s="275"/>
      <c r="H33" s="275"/>
      <c r="I33" s="275"/>
      <c r="J33" s="275"/>
      <c r="K33" s="273"/>
    </row>
    <row r="34" s="1" customFormat="1" ht="15" customHeight="1">
      <c r="B34" s="276"/>
      <c r="C34" s="277"/>
      <c r="D34" s="275" t="s">
        <v>477</v>
      </c>
      <c r="E34" s="275"/>
      <c r="F34" s="275"/>
      <c r="G34" s="275"/>
      <c r="H34" s="275"/>
      <c r="I34" s="275"/>
      <c r="J34" s="275"/>
      <c r="K34" s="273"/>
    </row>
    <row r="35" s="1" customFormat="1" ht="15" customHeight="1">
      <c r="B35" s="276"/>
      <c r="C35" s="277"/>
      <c r="D35" s="275" t="s">
        <v>478</v>
      </c>
      <c r="E35" s="275"/>
      <c r="F35" s="275"/>
      <c r="G35" s="275"/>
      <c r="H35" s="275"/>
      <c r="I35" s="275"/>
      <c r="J35" s="275"/>
      <c r="K35" s="273"/>
    </row>
    <row r="36" s="1" customFormat="1" ht="15" customHeight="1">
      <c r="B36" s="276"/>
      <c r="C36" s="277"/>
      <c r="D36" s="275"/>
      <c r="E36" s="278" t="s">
        <v>106</v>
      </c>
      <c r="F36" s="275"/>
      <c r="G36" s="275" t="s">
        <v>479</v>
      </c>
      <c r="H36" s="275"/>
      <c r="I36" s="275"/>
      <c r="J36" s="275"/>
      <c r="K36" s="273"/>
    </row>
    <row r="37" s="1" customFormat="1" ht="30.75" customHeight="1">
      <c r="B37" s="276"/>
      <c r="C37" s="277"/>
      <c r="D37" s="275"/>
      <c r="E37" s="278" t="s">
        <v>480</v>
      </c>
      <c r="F37" s="275"/>
      <c r="G37" s="275" t="s">
        <v>481</v>
      </c>
      <c r="H37" s="275"/>
      <c r="I37" s="275"/>
      <c r="J37" s="275"/>
      <c r="K37" s="273"/>
    </row>
    <row r="38" s="1" customFormat="1" ht="15" customHeight="1">
      <c r="B38" s="276"/>
      <c r="C38" s="277"/>
      <c r="D38" s="275"/>
      <c r="E38" s="278" t="s">
        <v>54</v>
      </c>
      <c r="F38" s="275"/>
      <c r="G38" s="275" t="s">
        <v>482</v>
      </c>
      <c r="H38" s="275"/>
      <c r="I38" s="275"/>
      <c r="J38" s="275"/>
      <c r="K38" s="273"/>
    </row>
    <row r="39" s="1" customFormat="1" ht="15" customHeight="1">
      <c r="B39" s="276"/>
      <c r="C39" s="277"/>
      <c r="D39" s="275"/>
      <c r="E39" s="278" t="s">
        <v>55</v>
      </c>
      <c r="F39" s="275"/>
      <c r="G39" s="275" t="s">
        <v>483</v>
      </c>
      <c r="H39" s="275"/>
      <c r="I39" s="275"/>
      <c r="J39" s="275"/>
      <c r="K39" s="273"/>
    </row>
    <row r="40" s="1" customFormat="1" ht="15" customHeight="1">
      <c r="B40" s="276"/>
      <c r="C40" s="277"/>
      <c r="D40" s="275"/>
      <c r="E40" s="278" t="s">
        <v>107</v>
      </c>
      <c r="F40" s="275"/>
      <c r="G40" s="275" t="s">
        <v>484</v>
      </c>
      <c r="H40" s="275"/>
      <c r="I40" s="275"/>
      <c r="J40" s="275"/>
      <c r="K40" s="273"/>
    </row>
    <row r="41" s="1" customFormat="1" ht="15" customHeight="1">
      <c r="B41" s="276"/>
      <c r="C41" s="277"/>
      <c r="D41" s="275"/>
      <c r="E41" s="278" t="s">
        <v>108</v>
      </c>
      <c r="F41" s="275"/>
      <c r="G41" s="275" t="s">
        <v>485</v>
      </c>
      <c r="H41" s="275"/>
      <c r="I41" s="275"/>
      <c r="J41" s="275"/>
      <c r="K41" s="273"/>
    </row>
    <row r="42" s="1" customFormat="1" ht="15" customHeight="1">
      <c r="B42" s="276"/>
      <c r="C42" s="277"/>
      <c r="D42" s="275"/>
      <c r="E42" s="278" t="s">
        <v>486</v>
      </c>
      <c r="F42" s="275"/>
      <c r="G42" s="275" t="s">
        <v>487</v>
      </c>
      <c r="H42" s="275"/>
      <c r="I42" s="275"/>
      <c r="J42" s="275"/>
      <c r="K42" s="273"/>
    </row>
    <row r="43" s="1" customFormat="1" ht="15" customHeight="1">
      <c r="B43" s="276"/>
      <c r="C43" s="277"/>
      <c r="D43" s="275"/>
      <c r="E43" s="278"/>
      <c r="F43" s="275"/>
      <c r="G43" s="275" t="s">
        <v>488</v>
      </c>
      <c r="H43" s="275"/>
      <c r="I43" s="275"/>
      <c r="J43" s="275"/>
      <c r="K43" s="273"/>
    </row>
    <row r="44" s="1" customFormat="1" ht="15" customHeight="1">
      <c r="B44" s="276"/>
      <c r="C44" s="277"/>
      <c r="D44" s="275"/>
      <c r="E44" s="278" t="s">
        <v>489</v>
      </c>
      <c r="F44" s="275"/>
      <c r="G44" s="275" t="s">
        <v>490</v>
      </c>
      <c r="H44" s="275"/>
      <c r="I44" s="275"/>
      <c r="J44" s="275"/>
      <c r="K44" s="273"/>
    </row>
    <row r="45" s="1" customFormat="1" ht="15" customHeight="1">
      <c r="B45" s="276"/>
      <c r="C45" s="277"/>
      <c r="D45" s="275"/>
      <c r="E45" s="278" t="s">
        <v>110</v>
      </c>
      <c r="F45" s="275"/>
      <c r="G45" s="275" t="s">
        <v>491</v>
      </c>
      <c r="H45" s="275"/>
      <c r="I45" s="275"/>
      <c r="J45" s="275"/>
      <c r="K45" s="273"/>
    </row>
    <row r="46" s="1" customFormat="1" ht="12.75" customHeight="1">
      <c r="B46" s="276"/>
      <c r="C46" s="277"/>
      <c r="D46" s="275"/>
      <c r="E46" s="275"/>
      <c r="F46" s="275"/>
      <c r="G46" s="275"/>
      <c r="H46" s="275"/>
      <c r="I46" s="275"/>
      <c r="J46" s="275"/>
      <c r="K46" s="273"/>
    </row>
    <row r="47" s="1" customFormat="1" ht="15" customHeight="1">
      <c r="B47" s="276"/>
      <c r="C47" s="277"/>
      <c r="D47" s="275" t="s">
        <v>492</v>
      </c>
      <c r="E47" s="275"/>
      <c r="F47" s="275"/>
      <c r="G47" s="275"/>
      <c r="H47" s="275"/>
      <c r="I47" s="275"/>
      <c r="J47" s="275"/>
      <c r="K47" s="273"/>
    </row>
    <row r="48" s="1" customFormat="1" ht="15" customHeight="1">
      <c r="B48" s="276"/>
      <c r="C48" s="277"/>
      <c r="D48" s="277"/>
      <c r="E48" s="275" t="s">
        <v>493</v>
      </c>
      <c r="F48" s="275"/>
      <c r="G48" s="275"/>
      <c r="H48" s="275"/>
      <c r="I48" s="275"/>
      <c r="J48" s="275"/>
      <c r="K48" s="273"/>
    </row>
    <row r="49" s="1" customFormat="1" ht="15" customHeight="1">
      <c r="B49" s="276"/>
      <c r="C49" s="277"/>
      <c r="D49" s="277"/>
      <c r="E49" s="275" t="s">
        <v>494</v>
      </c>
      <c r="F49" s="275"/>
      <c r="G49" s="275"/>
      <c r="H49" s="275"/>
      <c r="I49" s="275"/>
      <c r="J49" s="275"/>
      <c r="K49" s="273"/>
    </row>
    <row r="50" s="1" customFormat="1" ht="15" customHeight="1">
      <c r="B50" s="276"/>
      <c r="C50" s="277"/>
      <c r="D50" s="277"/>
      <c r="E50" s="275" t="s">
        <v>495</v>
      </c>
      <c r="F50" s="275"/>
      <c r="G50" s="275"/>
      <c r="H50" s="275"/>
      <c r="I50" s="275"/>
      <c r="J50" s="275"/>
      <c r="K50" s="273"/>
    </row>
    <row r="51" s="1" customFormat="1" ht="15" customHeight="1">
      <c r="B51" s="276"/>
      <c r="C51" s="277"/>
      <c r="D51" s="275" t="s">
        <v>496</v>
      </c>
      <c r="E51" s="275"/>
      <c r="F51" s="275"/>
      <c r="G51" s="275"/>
      <c r="H51" s="275"/>
      <c r="I51" s="275"/>
      <c r="J51" s="275"/>
      <c r="K51" s="273"/>
    </row>
    <row r="52" s="1" customFormat="1" ht="25.5" customHeight="1">
      <c r="B52" s="271"/>
      <c r="C52" s="272" t="s">
        <v>497</v>
      </c>
      <c r="D52" s="272"/>
      <c r="E52" s="272"/>
      <c r="F52" s="272"/>
      <c r="G52" s="272"/>
      <c r="H52" s="272"/>
      <c r="I52" s="272"/>
      <c r="J52" s="272"/>
      <c r="K52" s="273"/>
    </row>
    <row r="53" s="1" customFormat="1" ht="5.25" customHeight="1">
      <c r="B53" s="271"/>
      <c r="C53" s="274"/>
      <c r="D53" s="274"/>
      <c r="E53" s="274"/>
      <c r="F53" s="274"/>
      <c r="G53" s="274"/>
      <c r="H53" s="274"/>
      <c r="I53" s="274"/>
      <c r="J53" s="274"/>
      <c r="K53" s="273"/>
    </row>
    <row r="54" s="1" customFormat="1" ht="15" customHeight="1">
      <c r="B54" s="271"/>
      <c r="C54" s="275" t="s">
        <v>498</v>
      </c>
      <c r="D54" s="275"/>
      <c r="E54" s="275"/>
      <c r="F54" s="275"/>
      <c r="G54" s="275"/>
      <c r="H54" s="275"/>
      <c r="I54" s="275"/>
      <c r="J54" s="275"/>
      <c r="K54" s="273"/>
    </row>
    <row r="55" s="1" customFormat="1" ht="15" customHeight="1">
      <c r="B55" s="271"/>
      <c r="C55" s="275" t="s">
        <v>499</v>
      </c>
      <c r="D55" s="275"/>
      <c r="E55" s="275"/>
      <c r="F55" s="275"/>
      <c r="G55" s="275"/>
      <c r="H55" s="275"/>
      <c r="I55" s="275"/>
      <c r="J55" s="275"/>
      <c r="K55" s="273"/>
    </row>
    <row r="56" s="1" customFormat="1" ht="12.75" customHeight="1">
      <c r="B56" s="271"/>
      <c r="C56" s="275"/>
      <c r="D56" s="275"/>
      <c r="E56" s="275"/>
      <c r="F56" s="275"/>
      <c r="G56" s="275"/>
      <c r="H56" s="275"/>
      <c r="I56" s="275"/>
      <c r="J56" s="275"/>
      <c r="K56" s="273"/>
    </row>
    <row r="57" s="1" customFormat="1" ht="15" customHeight="1">
      <c r="B57" s="271"/>
      <c r="C57" s="275" t="s">
        <v>500</v>
      </c>
      <c r="D57" s="275"/>
      <c r="E57" s="275"/>
      <c r="F57" s="275"/>
      <c r="G57" s="275"/>
      <c r="H57" s="275"/>
      <c r="I57" s="275"/>
      <c r="J57" s="275"/>
      <c r="K57" s="273"/>
    </row>
    <row r="58" s="1" customFormat="1" ht="15" customHeight="1">
      <c r="B58" s="271"/>
      <c r="C58" s="277"/>
      <c r="D58" s="275" t="s">
        <v>501</v>
      </c>
      <c r="E58" s="275"/>
      <c r="F58" s="275"/>
      <c r="G58" s="275"/>
      <c r="H58" s="275"/>
      <c r="I58" s="275"/>
      <c r="J58" s="275"/>
      <c r="K58" s="273"/>
    </row>
    <row r="59" s="1" customFormat="1" ht="15" customHeight="1">
      <c r="B59" s="271"/>
      <c r="C59" s="277"/>
      <c r="D59" s="275" t="s">
        <v>502</v>
      </c>
      <c r="E59" s="275"/>
      <c r="F59" s="275"/>
      <c r="G59" s="275"/>
      <c r="H59" s="275"/>
      <c r="I59" s="275"/>
      <c r="J59" s="275"/>
      <c r="K59" s="273"/>
    </row>
    <row r="60" s="1" customFormat="1" ht="15" customHeight="1">
      <c r="B60" s="271"/>
      <c r="C60" s="277"/>
      <c r="D60" s="275" t="s">
        <v>503</v>
      </c>
      <c r="E60" s="275"/>
      <c r="F60" s="275"/>
      <c r="G60" s="275"/>
      <c r="H60" s="275"/>
      <c r="I60" s="275"/>
      <c r="J60" s="275"/>
      <c r="K60" s="273"/>
    </row>
    <row r="61" s="1" customFormat="1" ht="15" customHeight="1">
      <c r="B61" s="271"/>
      <c r="C61" s="277"/>
      <c r="D61" s="275" t="s">
        <v>504</v>
      </c>
      <c r="E61" s="275"/>
      <c r="F61" s="275"/>
      <c r="G61" s="275"/>
      <c r="H61" s="275"/>
      <c r="I61" s="275"/>
      <c r="J61" s="275"/>
      <c r="K61" s="273"/>
    </row>
    <row r="62" s="1" customFormat="1" ht="15" customHeight="1">
      <c r="B62" s="271"/>
      <c r="C62" s="277"/>
      <c r="D62" s="280" t="s">
        <v>505</v>
      </c>
      <c r="E62" s="280"/>
      <c r="F62" s="280"/>
      <c r="G62" s="280"/>
      <c r="H62" s="280"/>
      <c r="I62" s="280"/>
      <c r="J62" s="280"/>
      <c r="K62" s="273"/>
    </row>
    <row r="63" s="1" customFormat="1" ht="15" customHeight="1">
      <c r="B63" s="271"/>
      <c r="C63" s="277"/>
      <c r="D63" s="275" t="s">
        <v>506</v>
      </c>
      <c r="E63" s="275"/>
      <c r="F63" s="275"/>
      <c r="G63" s="275"/>
      <c r="H63" s="275"/>
      <c r="I63" s="275"/>
      <c r="J63" s="275"/>
      <c r="K63" s="273"/>
    </row>
    <row r="64" s="1" customFormat="1" ht="12.75" customHeight="1">
      <c r="B64" s="271"/>
      <c r="C64" s="277"/>
      <c r="D64" s="277"/>
      <c r="E64" s="281"/>
      <c r="F64" s="277"/>
      <c r="G64" s="277"/>
      <c r="H64" s="277"/>
      <c r="I64" s="277"/>
      <c r="J64" s="277"/>
      <c r="K64" s="273"/>
    </row>
    <row r="65" s="1" customFormat="1" ht="15" customHeight="1">
      <c r="B65" s="271"/>
      <c r="C65" s="277"/>
      <c r="D65" s="275" t="s">
        <v>507</v>
      </c>
      <c r="E65" s="275"/>
      <c r="F65" s="275"/>
      <c r="G65" s="275"/>
      <c r="H65" s="275"/>
      <c r="I65" s="275"/>
      <c r="J65" s="275"/>
      <c r="K65" s="273"/>
    </row>
    <row r="66" s="1" customFormat="1" ht="15" customHeight="1">
      <c r="B66" s="271"/>
      <c r="C66" s="277"/>
      <c r="D66" s="280" t="s">
        <v>508</v>
      </c>
      <c r="E66" s="280"/>
      <c r="F66" s="280"/>
      <c r="G66" s="280"/>
      <c r="H66" s="280"/>
      <c r="I66" s="280"/>
      <c r="J66" s="280"/>
      <c r="K66" s="273"/>
    </row>
    <row r="67" s="1" customFormat="1" ht="15" customHeight="1">
      <c r="B67" s="271"/>
      <c r="C67" s="277"/>
      <c r="D67" s="275" t="s">
        <v>509</v>
      </c>
      <c r="E67" s="275"/>
      <c r="F67" s="275"/>
      <c r="G67" s="275"/>
      <c r="H67" s="275"/>
      <c r="I67" s="275"/>
      <c r="J67" s="275"/>
      <c r="K67" s="273"/>
    </row>
    <row r="68" s="1" customFormat="1" ht="15" customHeight="1">
      <c r="B68" s="271"/>
      <c r="C68" s="277"/>
      <c r="D68" s="275" t="s">
        <v>510</v>
      </c>
      <c r="E68" s="275"/>
      <c r="F68" s="275"/>
      <c r="G68" s="275"/>
      <c r="H68" s="275"/>
      <c r="I68" s="275"/>
      <c r="J68" s="275"/>
      <c r="K68" s="273"/>
    </row>
    <row r="69" s="1" customFormat="1" ht="15" customHeight="1">
      <c r="B69" s="271"/>
      <c r="C69" s="277"/>
      <c r="D69" s="275" t="s">
        <v>511</v>
      </c>
      <c r="E69" s="275"/>
      <c r="F69" s="275"/>
      <c r="G69" s="275"/>
      <c r="H69" s="275"/>
      <c r="I69" s="275"/>
      <c r="J69" s="275"/>
      <c r="K69" s="273"/>
    </row>
    <row r="70" s="1" customFormat="1" ht="15" customHeight="1">
      <c r="B70" s="271"/>
      <c r="C70" s="277"/>
      <c r="D70" s="275" t="s">
        <v>512</v>
      </c>
      <c r="E70" s="275"/>
      <c r="F70" s="275"/>
      <c r="G70" s="275"/>
      <c r="H70" s="275"/>
      <c r="I70" s="275"/>
      <c r="J70" s="275"/>
      <c r="K70" s="273"/>
    </row>
    <row r="71" s="1" customFormat="1" ht="12.75" customHeight="1">
      <c r="B71" s="282"/>
      <c r="C71" s="283"/>
      <c r="D71" s="283"/>
      <c r="E71" s="283"/>
      <c r="F71" s="283"/>
      <c r="G71" s="283"/>
      <c r="H71" s="283"/>
      <c r="I71" s="283"/>
      <c r="J71" s="283"/>
      <c r="K71" s="284"/>
    </row>
    <row r="72" s="1" customFormat="1" ht="18.75" customHeight="1">
      <c r="B72" s="285"/>
      <c r="C72" s="285"/>
      <c r="D72" s="285"/>
      <c r="E72" s="285"/>
      <c r="F72" s="285"/>
      <c r="G72" s="285"/>
      <c r="H72" s="285"/>
      <c r="I72" s="285"/>
      <c r="J72" s="285"/>
      <c r="K72" s="286"/>
    </row>
    <row r="73" s="1" customFormat="1" ht="18.75" customHeight="1">
      <c r="B73" s="286"/>
      <c r="C73" s="286"/>
      <c r="D73" s="286"/>
      <c r="E73" s="286"/>
      <c r="F73" s="286"/>
      <c r="G73" s="286"/>
      <c r="H73" s="286"/>
      <c r="I73" s="286"/>
      <c r="J73" s="286"/>
      <c r="K73" s="286"/>
    </row>
    <row r="74" s="1" customFormat="1" ht="7.5" customHeight="1">
      <c r="B74" s="287"/>
      <c r="C74" s="288"/>
      <c r="D74" s="288"/>
      <c r="E74" s="288"/>
      <c r="F74" s="288"/>
      <c r="G74" s="288"/>
      <c r="H74" s="288"/>
      <c r="I74" s="288"/>
      <c r="J74" s="288"/>
      <c r="K74" s="289"/>
    </row>
    <row r="75" s="1" customFormat="1" ht="45" customHeight="1">
      <c r="B75" s="290"/>
      <c r="C75" s="291" t="s">
        <v>513</v>
      </c>
      <c r="D75" s="291"/>
      <c r="E75" s="291"/>
      <c r="F75" s="291"/>
      <c r="G75" s="291"/>
      <c r="H75" s="291"/>
      <c r="I75" s="291"/>
      <c r="J75" s="291"/>
      <c r="K75" s="292"/>
    </row>
    <row r="76" s="1" customFormat="1" ht="17.25" customHeight="1">
      <c r="B76" s="290"/>
      <c r="C76" s="293" t="s">
        <v>514</v>
      </c>
      <c r="D76" s="293"/>
      <c r="E76" s="293"/>
      <c r="F76" s="293" t="s">
        <v>515</v>
      </c>
      <c r="G76" s="294"/>
      <c r="H76" s="293" t="s">
        <v>55</v>
      </c>
      <c r="I76" s="293" t="s">
        <v>58</v>
      </c>
      <c r="J76" s="293" t="s">
        <v>516</v>
      </c>
      <c r="K76" s="292"/>
    </row>
    <row r="77" s="1" customFormat="1" ht="17.25" customHeight="1">
      <c r="B77" s="290"/>
      <c r="C77" s="295" t="s">
        <v>517</v>
      </c>
      <c r="D77" s="295"/>
      <c r="E77" s="295"/>
      <c r="F77" s="296" t="s">
        <v>518</v>
      </c>
      <c r="G77" s="297"/>
      <c r="H77" s="295"/>
      <c r="I77" s="295"/>
      <c r="J77" s="295" t="s">
        <v>519</v>
      </c>
      <c r="K77" s="292"/>
    </row>
    <row r="78" s="1" customFormat="1" ht="5.25" customHeight="1">
      <c r="B78" s="290"/>
      <c r="C78" s="298"/>
      <c r="D78" s="298"/>
      <c r="E78" s="298"/>
      <c r="F78" s="298"/>
      <c r="G78" s="299"/>
      <c r="H78" s="298"/>
      <c r="I78" s="298"/>
      <c r="J78" s="298"/>
      <c r="K78" s="292"/>
    </row>
    <row r="79" s="1" customFormat="1" ht="15" customHeight="1">
      <c r="B79" s="290"/>
      <c r="C79" s="278" t="s">
        <v>54</v>
      </c>
      <c r="D79" s="300"/>
      <c r="E79" s="300"/>
      <c r="F79" s="301" t="s">
        <v>520</v>
      </c>
      <c r="G79" s="302"/>
      <c r="H79" s="278" t="s">
        <v>521</v>
      </c>
      <c r="I79" s="278" t="s">
        <v>522</v>
      </c>
      <c r="J79" s="278">
        <v>20</v>
      </c>
      <c r="K79" s="292"/>
    </row>
    <row r="80" s="1" customFormat="1" ht="15" customHeight="1">
      <c r="B80" s="290"/>
      <c r="C80" s="278" t="s">
        <v>523</v>
      </c>
      <c r="D80" s="278"/>
      <c r="E80" s="278"/>
      <c r="F80" s="301" t="s">
        <v>520</v>
      </c>
      <c r="G80" s="302"/>
      <c r="H80" s="278" t="s">
        <v>524</v>
      </c>
      <c r="I80" s="278" t="s">
        <v>522</v>
      </c>
      <c r="J80" s="278">
        <v>120</v>
      </c>
      <c r="K80" s="292"/>
    </row>
    <row r="81" s="1" customFormat="1" ht="15" customHeight="1">
      <c r="B81" s="303"/>
      <c r="C81" s="278" t="s">
        <v>525</v>
      </c>
      <c r="D81" s="278"/>
      <c r="E81" s="278"/>
      <c r="F81" s="301" t="s">
        <v>526</v>
      </c>
      <c r="G81" s="302"/>
      <c r="H81" s="278" t="s">
        <v>527</v>
      </c>
      <c r="I81" s="278" t="s">
        <v>522</v>
      </c>
      <c r="J81" s="278">
        <v>50</v>
      </c>
      <c r="K81" s="292"/>
    </row>
    <row r="82" s="1" customFormat="1" ht="15" customHeight="1">
      <c r="B82" s="303"/>
      <c r="C82" s="278" t="s">
        <v>528</v>
      </c>
      <c r="D82" s="278"/>
      <c r="E82" s="278"/>
      <c r="F82" s="301" t="s">
        <v>520</v>
      </c>
      <c r="G82" s="302"/>
      <c r="H82" s="278" t="s">
        <v>529</v>
      </c>
      <c r="I82" s="278" t="s">
        <v>530</v>
      </c>
      <c r="J82" s="278"/>
      <c r="K82" s="292"/>
    </row>
    <row r="83" s="1" customFormat="1" ht="15" customHeight="1">
      <c r="B83" s="303"/>
      <c r="C83" s="304" t="s">
        <v>531</v>
      </c>
      <c r="D83" s="304"/>
      <c r="E83" s="304"/>
      <c r="F83" s="305" t="s">
        <v>526</v>
      </c>
      <c r="G83" s="304"/>
      <c r="H83" s="304" t="s">
        <v>532</v>
      </c>
      <c r="I83" s="304" t="s">
        <v>522</v>
      </c>
      <c r="J83" s="304">
        <v>15</v>
      </c>
      <c r="K83" s="292"/>
    </row>
    <row r="84" s="1" customFormat="1" ht="15" customHeight="1">
      <c r="B84" s="303"/>
      <c r="C84" s="304" t="s">
        <v>533</v>
      </c>
      <c r="D84" s="304"/>
      <c r="E84" s="304"/>
      <c r="F84" s="305" t="s">
        <v>526</v>
      </c>
      <c r="G84" s="304"/>
      <c r="H84" s="304" t="s">
        <v>534</v>
      </c>
      <c r="I84" s="304" t="s">
        <v>522</v>
      </c>
      <c r="J84" s="304">
        <v>15</v>
      </c>
      <c r="K84" s="292"/>
    </row>
    <row r="85" s="1" customFormat="1" ht="15" customHeight="1">
      <c r="B85" s="303"/>
      <c r="C85" s="304" t="s">
        <v>535</v>
      </c>
      <c r="D85" s="304"/>
      <c r="E85" s="304"/>
      <c r="F85" s="305" t="s">
        <v>526</v>
      </c>
      <c r="G85" s="304"/>
      <c r="H85" s="304" t="s">
        <v>536</v>
      </c>
      <c r="I85" s="304" t="s">
        <v>522</v>
      </c>
      <c r="J85" s="304">
        <v>20</v>
      </c>
      <c r="K85" s="292"/>
    </row>
    <row r="86" s="1" customFormat="1" ht="15" customHeight="1">
      <c r="B86" s="303"/>
      <c r="C86" s="304" t="s">
        <v>537</v>
      </c>
      <c r="D86" s="304"/>
      <c r="E86" s="304"/>
      <c r="F86" s="305" t="s">
        <v>526</v>
      </c>
      <c r="G86" s="304"/>
      <c r="H86" s="304" t="s">
        <v>538</v>
      </c>
      <c r="I86" s="304" t="s">
        <v>522</v>
      </c>
      <c r="J86" s="304">
        <v>20</v>
      </c>
      <c r="K86" s="292"/>
    </row>
    <row r="87" s="1" customFormat="1" ht="15" customHeight="1">
      <c r="B87" s="303"/>
      <c r="C87" s="278" t="s">
        <v>539</v>
      </c>
      <c r="D87" s="278"/>
      <c r="E87" s="278"/>
      <c r="F87" s="301" t="s">
        <v>526</v>
      </c>
      <c r="G87" s="302"/>
      <c r="H87" s="278" t="s">
        <v>540</v>
      </c>
      <c r="I87" s="278" t="s">
        <v>522</v>
      </c>
      <c r="J87" s="278">
        <v>50</v>
      </c>
      <c r="K87" s="292"/>
    </row>
    <row r="88" s="1" customFormat="1" ht="15" customHeight="1">
      <c r="B88" s="303"/>
      <c r="C88" s="278" t="s">
        <v>541</v>
      </c>
      <c r="D88" s="278"/>
      <c r="E88" s="278"/>
      <c r="F88" s="301" t="s">
        <v>526</v>
      </c>
      <c r="G88" s="302"/>
      <c r="H88" s="278" t="s">
        <v>542</v>
      </c>
      <c r="I88" s="278" t="s">
        <v>522</v>
      </c>
      <c r="J88" s="278">
        <v>20</v>
      </c>
      <c r="K88" s="292"/>
    </row>
    <row r="89" s="1" customFormat="1" ht="15" customHeight="1">
      <c r="B89" s="303"/>
      <c r="C89" s="278" t="s">
        <v>543</v>
      </c>
      <c r="D89" s="278"/>
      <c r="E89" s="278"/>
      <c r="F89" s="301" t="s">
        <v>526</v>
      </c>
      <c r="G89" s="302"/>
      <c r="H89" s="278" t="s">
        <v>544</v>
      </c>
      <c r="I89" s="278" t="s">
        <v>522</v>
      </c>
      <c r="J89" s="278">
        <v>20</v>
      </c>
      <c r="K89" s="292"/>
    </row>
    <row r="90" s="1" customFormat="1" ht="15" customHeight="1">
      <c r="B90" s="303"/>
      <c r="C90" s="278" t="s">
        <v>545</v>
      </c>
      <c r="D90" s="278"/>
      <c r="E90" s="278"/>
      <c r="F90" s="301" t="s">
        <v>526</v>
      </c>
      <c r="G90" s="302"/>
      <c r="H90" s="278" t="s">
        <v>546</v>
      </c>
      <c r="I90" s="278" t="s">
        <v>522</v>
      </c>
      <c r="J90" s="278">
        <v>50</v>
      </c>
      <c r="K90" s="292"/>
    </row>
    <row r="91" s="1" customFormat="1" ht="15" customHeight="1">
      <c r="B91" s="303"/>
      <c r="C91" s="278" t="s">
        <v>547</v>
      </c>
      <c r="D91" s="278"/>
      <c r="E91" s="278"/>
      <c r="F91" s="301" t="s">
        <v>526</v>
      </c>
      <c r="G91" s="302"/>
      <c r="H91" s="278" t="s">
        <v>547</v>
      </c>
      <c r="I91" s="278" t="s">
        <v>522</v>
      </c>
      <c r="J91" s="278">
        <v>50</v>
      </c>
      <c r="K91" s="292"/>
    </row>
    <row r="92" s="1" customFormat="1" ht="15" customHeight="1">
      <c r="B92" s="303"/>
      <c r="C92" s="278" t="s">
        <v>548</v>
      </c>
      <c r="D92" s="278"/>
      <c r="E92" s="278"/>
      <c r="F92" s="301" t="s">
        <v>526</v>
      </c>
      <c r="G92" s="302"/>
      <c r="H92" s="278" t="s">
        <v>549</v>
      </c>
      <c r="I92" s="278" t="s">
        <v>522</v>
      </c>
      <c r="J92" s="278">
        <v>255</v>
      </c>
      <c r="K92" s="292"/>
    </row>
    <row r="93" s="1" customFormat="1" ht="15" customHeight="1">
      <c r="B93" s="303"/>
      <c r="C93" s="278" t="s">
        <v>550</v>
      </c>
      <c r="D93" s="278"/>
      <c r="E93" s="278"/>
      <c r="F93" s="301" t="s">
        <v>520</v>
      </c>
      <c r="G93" s="302"/>
      <c r="H93" s="278" t="s">
        <v>551</v>
      </c>
      <c r="I93" s="278" t="s">
        <v>552</v>
      </c>
      <c r="J93" s="278"/>
      <c r="K93" s="292"/>
    </row>
    <row r="94" s="1" customFormat="1" ht="15" customHeight="1">
      <c r="B94" s="303"/>
      <c r="C94" s="278" t="s">
        <v>553</v>
      </c>
      <c r="D94" s="278"/>
      <c r="E94" s="278"/>
      <c r="F94" s="301" t="s">
        <v>520</v>
      </c>
      <c r="G94" s="302"/>
      <c r="H94" s="278" t="s">
        <v>554</v>
      </c>
      <c r="I94" s="278" t="s">
        <v>555</v>
      </c>
      <c r="J94" s="278"/>
      <c r="K94" s="292"/>
    </row>
    <row r="95" s="1" customFormat="1" ht="15" customHeight="1">
      <c r="B95" s="303"/>
      <c r="C95" s="278" t="s">
        <v>556</v>
      </c>
      <c r="D95" s="278"/>
      <c r="E95" s="278"/>
      <c r="F95" s="301" t="s">
        <v>520</v>
      </c>
      <c r="G95" s="302"/>
      <c r="H95" s="278" t="s">
        <v>556</v>
      </c>
      <c r="I95" s="278" t="s">
        <v>555</v>
      </c>
      <c r="J95" s="278"/>
      <c r="K95" s="292"/>
    </row>
    <row r="96" s="1" customFormat="1" ht="15" customHeight="1">
      <c r="B96" s="303"/>
      <c r="C96" s="278" t="s">
        <v>39</v>
      </c>
      <c r="D96" s="278"/>
      <c r="E96" s="278"/>
      <c r="F96" s="301" t="s">
        <v>520</v>
      </c>
      <c r="G96" s="302"/>
      <c r="H96" s="278" t="s">
        <v>557</v>
      </c>
      <c r="I96" s="278" t="s">
        <v>555</v>
      </c>
      <c r="J96" s="278"/>
      <c r="K96" s="292"/>
    </row>
    <row r="97" s="1" customFormat="1" ht="15" customHeight="1">
      <c r="B97" s="303"/>
      <c r="C97" s="278" t="s">
        <v>49</v>
      </c>
      <c r="D97" s="278"/>
      <c r="E97" s="278"/>
      <c r="F97" s="301" t="s">
        <v>520</v>
      </c>
      <c r="G97" s="302"/>
      <c r="H97" s="278" t="s">
        <v>558</v>
      </c>
      <c r="I97" s="278" t="s">
        <v>555</v>
      </c>
      <c r="J97" s="278"/>
      <c r="K97" s="292"/>
    </row>
    <row r="98" s="1" customFormat="1" ht="15" customHeight="1">
      <c r="B98" s="306"/>
      <c r="C98" s="307"/>
      <c r="D98" s="307"/>
      <c r="E98" s="307"/>
      <c r="F98" s="307"/>
      <c r="G98" s="307"/>
      <c r="H98" s="307"/>
      <c r="I98" s="307"/>
      <c r="J98" s="307"/>
      <c r="K98" s="308"/>
    </row>
    <row r="99" s="1" customFormat="1" ht="18.75" customHeight="1">
      <c r="B99" s="309"/>
      <c r="C99" s="310"/>
      <c r="D99" s="310"/>
      <c r="E99" s="310"/>
      <c r="F99" s="310"/>
      <c r="G99" s="310"/>
      <c r="H99" s="310"/>
      <c r="I99" s="310"/>
      <c r="J99" s="310"/>
      <c r="K99" s="309"/>
    </row>
    <row r="100" s="1" customFormat="1" ht="18.75" customHeight="1"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</row>
    <row r="101" s="1" customFormat="1" ht="7.5" customHeight="1">
      <c r="B101" s="287"/>
      <c r="C101" s="288"/>
      <c r="D101" s="288"/>
      <c r="E101" s="288"/>
      <c r="F101" s="288"/>
      <c r="G101" s="288"/>
      <c r="H101" s="288"/>
      <c r="I101" s="288"/>
      <c r="J101" s="288"/>
      <c r="K101" s="289"/>
    </row>
    <row r="102" s="1" customFormat="1" ht="45" customHeight="1">
      <c r="B102" s="290"/>
      <c r="C102" s="291" t="s">
        <v>559</v>
      </c>
      <c r="D102" s="291"/>
      <c r="E102" s="291"/>
      <c r="F102" s="291"/>
      <c r="G102" s="291"/>
      <c r="H102" s="291"/>
      <c r="I102" s="291"/>
      <c r="J102" s="291"/>
      <c r="K102" s="292"/>
    </row>
    <row r="103" s="1" customFormat="1" ht="17.25" customHeight="1">
      <c r="B103" s="290"/>
      <c r="C103" s="293" t="s">
        <v>514</v>
      </c>
      <c r="D103" s="293"/>
      <c r="E103" s="293"/>
      <c r="F103" s="293" t="s">
        <v>515</v>
      </c>
      <c r="G103" s="294"/>
      <c r="H103" s="293" t="s">
        <v>55</v>
      </c>
      <c r="I103" s="293" t="s">
        <v>58</v>
      </c>
      <c r="J103" s="293" t="s">
        <v>516</v>
      </c>
      <c r="K103" s="292"/>
    </row>
    <row r="104" s="1" customFormat="1" ht="17.25" customHeight="1">
      <c r="B104" s="290"/>
      <c r="C104" s="295" t="s">
        <v>517</v>
      </c>
      <c r="D104" s="295"/>
      <c r="E104" s="295"/>
      <c r="F104" s="296" t="s">
        <v>518</v>
      </c>
      <c r="G104" s="297"/>
      <c r="H104" s="295"/>
      <c r="I104" s="295"/>
      <c r="J104" s="295" t="s">
        <v>519</v>
      </c>
      <c r="K104" s="292"/>
    </row>
    <row r="105" s="1" customFormat="1" ht="5.25" customHeight="1">
      <c r="B105" s="290"/>
      <c r="C105" s="293"/>
      <c r="D105" s="293"/>
      <c r="E105" s="293"/>
      <c r="F105" s="293"/>
      <c r="G105" s="311"/>
      <c r="H105" s="293"/>
      <c r="I105" s="293"/>
      <c r="J105" s="293"/>
      <c r="K105" s="292"/>
    </row>
    <row r="106" s="1" customFormat="1" ht="15" customHeight="1">
      <c r="B106" s="290"/>
      <c r="C106" s="278" t="s">
        <v>54</v>
      </c>
      <c r="D106" s="300"/>
      <c r="E106" s="300"/>
      <c r="F106" s="301" t="s">
        <v>520</v>
      </c>
      <c r="G106" s="278"/>
      <c r="H106" s="278" t="s">
        <v>560</v>
      </c>
      <c r="I106" s="278" t="s">
        <v>522</v>
      </c>
      <c r="J106" s="278">
        <v>20</v>
      </c>
      <c r="K106" s="292"/>
    </row>
    <row r="107" s="1" customFormat="1" ht="15" customHeight="1">
      <c r="B107" s="290"/>
      <c r="C107" s="278" t="s">
        <v>523</v>
      </c>
      <c r="D107" s="278"/>
      <c r="E107" s="278"/>
      <c r="F107" s="301" t="s">
        <v>520</v>
      </c>
      <c r="G107" s="278"/>
      <c r="H107" s="278" t="s">
        <v>560</v>
      </c>
      <c r="I107" s="278" t="s">
        <v>522</v>
      </c>
      <c r="J107" s="278">
        <v>120</v>
      </c>
      <c r="K107" s="292"/>
    </row>
    <row r="108" s="1" customFormat="1" ht="15" customHeight="1">
      <c r="B108" s="303"/>
      <c r="C108" s="278" t="s">
        <v>525</v>
      </c>
      <c r="D108" s="278"/>
      <c r="E108" s="278"/>
      <c r="F108" s="301" t="s">
        <v>526</v>
      </c>
      <c r="G108" s="278"/>
      <c r="H108" s="278" t="s">
        <v>560</v>
      </c>
      <c r="I108" s="278" t="s">
        <v>522</v>
      </c>
      <c r="J108" s="278">
        <v>50</v>
      </c>
      <c r="K108" s="292"/>
    </row>
    <row r="109" s="1" customFormat="1" ht="15" customHeight="1">
      <c r="B109" s="303"/>
      <c r="C109" s="278" t="s">
        <v>528</v>
      </c>
      <c r="D109" s="278"/>
      <c r="E109" s="278"/>
      <c r="F109" s="301" t="s">
        <v>520</v>
      </c>
      <c r="G109" s="278"/>
      <c r="H109" s="278" t="s">
        <v>560</v>
      </c>
      <c r="I109" s="278" t="s">
        <v>530</v>
      </c>
      <c r="J109" s="278"/>
      <c r="K109" s="292"/>
    </row>
    <row r="110" s="1" customFormat="1" ht="15" customHeight="1">
      <c r="B110" s="303"/>
      <c r="C110" s="278" t="s">
        <v>539</v>
      </c>
      <c r="D110" s="278"/>
      <c r="E110" s="278"/>
      <c r="F110" s="301" t="s">
        <v>526</v>
      </c>
      <c r="G110" s="278"/>
      <c r="H110" s="278" t="s">
        <v>560</v>
      </c>
      <c r="I110" s="278" t="s">
        <v>522</v>
      </c>
      <c r="J110" s="278">
        <v>50</v>
      </c>
      <c r="K110" s="292"/>
    </row>
    <row r="111" s="1" customFormat="1" ht="15" customHeight="1">
      <c r="B111" s="303"/>
      <c r="C111" s="278" t="s">
        <v>547</v>
      </c>
      <c r="D111" s="278"/>
      <c r="E111" s="278"/>
      <c r="F111" s="301" t="s">
        <v>526</v>
      </c>
      <c r="G111" s="278"/>
      <c r="H111" s="278" t="s">
        <v>560</v>
      </c>
      <c r="I111" s="278" t="s">
        <v>522</v>
      </c>
      <c r="J111" s="278">
        <v>50</v>
      </c>
      <c r="K111" s="292"/>
    </row>
    <row r="112" s="1" customFormat="1" ht="15" customHeight="1">
      <c r="B112" s="303"/>
      <c r="C112" s="278" t="s">
        <v>545</v>
      </c>
      <c r="D112" s="278"/>
      <c r="E112" s="278"/>
      <c r="F112" s="301" t="s">
        <v>526</v>
      </c>
      <c r="G112" s="278"/>
      <c r="H112" s="278" t="s">
        <v>560</v>
      </c>
      <c r="I112" s="278" t="s">
        <v>522</v>
      </c>
      <c r="J112" s="278">
        <v>50</v>
      </c>
      <c r="K112" s="292"/>
    </row>
    <row r="113" s="1" customFormat="1" ht="15" customHeight="1">
      <c r="B113" s="303"/>
      <c r="C113" s="278" t="s">
        <v>54</v>
      </c>
      <c r="D113" s="278"/>
      <c r="E113" s="278"/>
      <c r="F113" s="301" t="s">
        <v>520</v>
      </c>
      <c r="G113" s="278"/>
      <c r="H113" s="278" t="s">
        <v>561</v>
      </c>
      <c r="I113" s="278" t="s">
        <v>522</v>
      </c>
      <c r="J113" s="278">
        <v>20</v>
      </c>
      <c r="K113" s="292"/>
    </row>
    <row r="114" s="1" customFormat="1" ht="15" customHeight="1">
      <c r="B114" s="303"/>
      <c r="C114" s="278" t="s">
        <v>562</v>
      </c>
      <c r="D114" s="278"/>
      <c r="E114" s="278"/>
      <c r="F114" s="301" t="s">
        <v>520</v>
      </c>
      <c r="G114" s="278"/>
      <c r="H114" s="278" t="s">
        <v>563</v>
      </c>
      <c r="I114" s="278" t="s">
        <v>522</v>
      </c>
      <c r="J114" s="278">
        <v>120</v>
      </c>
      <c r="K114" s="292"/>
    </row>
    <row r="115" s="1" customFormat="1" ht="15" customHeight="1">
      <c r="B115" s="303"/>
      <c r="C115" s="278" t="s">
        <v>39</v>
      </c>
      <c r="D115" s="278"/>
      <c r="E115" s="278"/>
      <c r="F115" s="301" t="s">
        <v>520</v>
      </c>
      <c r="G115" s="278"/>
      <c r="H115" s="278" t="s">
        <v>564</v>
      </c>
      <c r="I115" s="278" t="s">
        <v>555</v>
      </c>
      <c r="J115" s="278"/>
      <c r="K115" s="292"/>
    </row>
    <row r="116" s="1" customFormat="1" ht="15" customHeight="1">
      <c r="B116" s="303"/>
      <c r="C116" s="278" t="s">
        <v>49</v>
      </c>
      <c r="D116" s="278"/>
      <c r="E116" s="278"/>
      <c r="F116" s="301" t="s">
        <v>520</v>
      </c>
      <c r="G116" s="278"/>
      <c r="H116" s="278" t="s">
        <v>565</v>
      </c>
      <c r="I116" s="278" t="s">
        <v>555</v>
      </c>
      <c r="J116" s="278"/>
      <c r="K116" s="292"/>
    </row>
    <row r="117" s="1" customFormat="1" ht="15" customHeight="1">
      <c r="B117" s="303"/>
      <c r="C117" s="278" t="s">
        <v>58</v>
      </c>
      <c r="D117" s="278"/>
      <c r="E117" s="278"/>
      <c r="F117" s="301" t="s">
        <v>520</v>
      </c>
      <c r="G117" s="278"/>
      <c r="H117" s="278" t="s">
        <v>566</v>
      </c>
      <c r="I117" s="278" t="s">
        <v>567</v>
      </c>
      <c r="J117" s="278"/>
      <c r="K117" s="292"/>
    </row>
    <row r="118" s="1" customFormat="1" ht="15" customHeight="1">
      <c r="B118" s="306"/>
      <c r="C118" s="312"/>
      <c r="D118" s="312"/>
      <c r="E118" s="312"/>
      <c r="F118" s="312"/>
      <c r="G118" s="312"/>
      <c r="H118" s="312"/>
      <c r="I118" s="312"/>
      <c r="J118" s="312"/>
      <c r="K118" s="308"/>
    </row>
    <row r="119" s="1" customFormat="1" ht="18.75" customHeight="1">
      <c r="B119" s="313"/>
      <c r="C119" s="314"/>
      <c r="D119" s="314"/>
      <c r="E119" s="314"/>
      <c r="F119" s="315"/>
      <c r="G119" s="314"/>
      <c r="H119" s="314"/>
      <c r="I119" s="314"/>
      <c r="J119" s="314"/>
      <c r="K119" s="313"/>
    </row>
    <row r="120" s="1" customFormat="1" ht="18.75" customHeight="1"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</row>
    <row r="121" s="1" customFormat="1" ht="7.5" customHeight="1">
      <c r="B121" s="316"/>
      <c r="C121" s="317"/>
      <c r="D121" s="317"/>
      <c r="E121" s="317"/>
      <c r="F121" s="317"/>
      <c r="G121" s="317"/>
      <c r="H121" s="317"/>
      <c r="I121" s="317"/>
      <c r="J121" s="317"/>
      <c r="K121" s="318"/>
    </row>
    <row r="122" s="1" customFormat="1" ht="45" customHeight="1">
      <c r="B122" s="319"/>
      <c r="C122" s="269" t="s">
        <v>568</v>
      </c>
      <c r="D122" s="269"/>
      <c r="E122" s="269"/>
      <c r="F122" s="269"/>
      <c r="G122" s="269"/>
      <c r="H122" s="269"/>
      <c r="I122" s="269"/>
      <c r="J122" s="269"/>
      <c r="K122" s="320"/>
    </row>
    <row r="123" s="1" customFormat="1" ht="17.25" customHeight="1">
      <c r="B123" s="321"/>
      <c r="C123" s="293" t="s">
        <v>514</v>
      </c>
      <c r="D123" s="293"/>
      <c r="E123" s="293"/>
      <c r="F123" s="293" t="s">
        <v>515</v>
      </c>
      <c r="G123" s="294"/>
      <c r="H123" s="293" t="s">
        <v>55</v>
      </c>
      <c r="I123" s="293" t="s">
        <v>58</v>
      </c>
      <c r="J123" s="293" t="s">
        <v>516</v>
      </c>
      <c r="K123" s="322"/>
    </row>
    <row r="124" s="1" customFormat="1" ht="17.25" customHeight="1">
      <c r="B124" s="321"/>
      <c r="C124" s="295" t="s">
        <v>517</v>
      </c>
      <c r="D124" s="295"/>
      <c r="E124" s="295"/>
      <c r="F124" s="296" t="s">
        <v>518</v>
      </c>
      <c r="G124" s="297"/>
      <c r="H124" s="295"/>
      <c r="I124" s="295"/>
      <c r="J124" s="295" t="s">
        <v>519</v>
      </c>
      <c r="K124" s="322"/>
    </row>
    <row r="125" s="1" customFormat="1" ht="5.25" customHeight="1">
      <c r="B125" s="323"/>
      <c r="C125" s="298"/>
      <c r="D125" s="298"/>
      <c r="E125" s="298"/>
      <c r="F125" s="298"/>
      <c r="G125" s="324"/>
      <c r="H125" s="298"/>
      <c r="I125" s="298"/>
      <c r="J125" s="298"/>
      <c r="K125" s="325"/>
    </row>
    <row r="126" s="1" customFormat="1" ht="15" customHeight="1">
      <c r="B126" s="323"/>
      <c r="C126" s="278" t="s">
        <v>523</v>
      </c>
      <c r="D126" s="300"/>
      <c r="E126" s="300"/>
      <c r="F126" s="301" t="s">
        <v>520</v>
      </c>
      <c r="G126" s="278"/>
      <c r="H126" s="278" t="s">
        <v>560</v>
      </c>
      <c r="I126" s="278" t="s">
        <v>522</v>
      </c>
      <c r="J126" s="278">
        <v>120</v>
      </c>
      <c r="K126" s="326"/>
    </row>
    <row r="127" s="1" customFormat="1" ht="15" customHeight="1">
      <c r="B127" s="323"/>
      <c r="C127" s="278" t="s">
        <v>569</v>
      </c>
      <c r="D127" s="278"/>
      <c r="E127" s="278"/>
      <c r="F127" s="301" t="s">
        <v>520</v>
      </c>
      <c r="G127" s="278"/>
      <c r="H127" s="278" t="s">
        <v>570</v>
      </c>
      <c r="I127" s="278" t="s">
        <v>522</v>
      </c>
      <c r="J127" s="278" t="s">
        <v>571</v>
      </c>
      <c r="K127" s="326"/>
    </row>
    <row r="128" s="1" customFormat="1" ht="15" customHeight="1">
      <c r="B128" s="323"/>
      <c r="C128" s="278" t="s">
        <v>86</v>
      </c>
      <c r="D128" s="278"/>
      <c r="E128" s="278"/>
      <c r="F128" s="301" t="s">
        <v>520</v>
      </c>
      <c r="G128" s="278"/>
      <c r="H128" s="278" t="s">
        <v>572</v>
      </c>
      <c r="I128" s="278" t="s">
        <v>522</v>
      </c>
      <c r="J128" s="278" t="s">
        <v>571</v>
      </c>
      <c r="K128" s="326"/>
    </row>
    <row r="129" s="1" customFormat="1" ht="15" customHeight="1">
      <c r="B129" s="323"/>
      <c r="C129" s="278" t="s">
        <v>531</v>
      </c>
      <c r="D129" s="278"/>
      <c r="E129" s="278"/>
      <c r="F129" s="301" t="s">
        <v>526</v>
      </c>
      <c r="G129" s="278"/>
      <c r="H129" s="278" t="s">
        <v>532</v>
      </c>
      <c r="I129" s="278" t="s">
        <v>522</v>
      </c>
      <c r="J129" s="278">
        <v>15</v>
      </c>
      <c r="K129" s="326"/>
    </row>
    <row r="130" s="1" customFormat="1" ht="15" customHeight="1">
      <c r="B130" s="323"/>
      <c r="C130" s="304" t="s">
        <v>533</v>
      </c>
      <c r="D130" s="304"/>
      <c r="E130" s="304"/>
      <c r="F130" s="305" t="s">
        <v>526</v>
      </c>
      <c r="G130" s="304"/>
      <c r="H130" s="304" t="s">
        <v>534</v>
      </c>
      <c r="I130" s="304" t="s">
        <v>522</v>
      </c>
      <c r="J130" s="304">
        <v>15</v>
      </c>
      <c r="K130" s="326"/>
    </row>
    <row r="131" s="1" customFormat="1" ht="15" customHeight="1">
      <c r="B131" s="323"/>
      <c r="C131" s="304" t="s">
        <v>535</v>
      </c>
      <c r="D131" s="304"/>
      <c r="E131" s="304"/>
      <c r="F131" s="305" t="s">
        <v>526</v>
      </c>
      <c r="G131" s="304"/>
      <c r="H131" s="304" t="s">
        <v>536</v>
      </c>
      <c r="I131" s="304" t="s">
        <v>522</v>
      </c>
      <c r="J131" s="304">
        <v>20</v>
      </c>
      <c r="K131" s="326"/>
    </row>
    <row r="132" s="1" customFormat="1" ht="15" customHeight="1">
      <c r="B132" s="323"/>
      <c r="C132" s="304" t="s">
        <v>537</v>
      </c>
      <c r="D132" s="304"/>
      <c r="E132" s="304"/>
      <c r="F132" s="305" t="s">
        <v>526</v>
      </c>
      <c r="G132" s="304"/>
      <c r="H132" s="304" t="s">
        <v>538</v>
      </c>
      <c r="I132" s="304" t="s">
        <v>522</v>
      </c>
      <c r="J132" s="304">
        <v>20</v>
      </c>
      <c r="K132" s="326"/>
    </row>
    <row r="133" s="1" customFormat="1" ht="15" customHeight="1">
      <c r="B133" s="323"/>
      <c r="C133" s="278" t="s">
        <v>525</v>
      </c>
      <c r="D133" s="278"/>
      <c r="E133" s="278"/>
      <c r="F133" s="301" t="s">
        <v>526</v>
      </c>
      <c r="G133" s="278"/>
      <c r="H133" s="278" t="s">
        <v>560</v>
      </c>
      <c r="I133" s="278" t="s">
        <v>522</v>
      </c>
      <c r="J133" s="278">
        <v>50</v>
      </c>
      <c r="K133" s="326"/>
    </row>
    <row r="134" s="1" customFormat="1" ht="15" customHeight="1">
      <c r="B134" s="323"/>
      <c r="C134" s="278" t="s">
        <v>539</v>
      </c>
      <c r="D134" s="278"/>
      <c r="E134" s="278"/>
      <c r="F134" s="301" t="s">
        <v>526</v>
      </c>
      <c r="G134" s="278"/>
      <c r="H134" s="278" t="s">
        <v>560</v>
      </c>
      <c r="I134" s="278" t="s">
        <v>522</v>
      </c>
      <c r="J134" s="278">
        <v>50</v>
      </c>
      <c r="K134" s="326"/>
    </row>
    <row r="135" s="1" customFormat="1" ht="15" customHeight="1">
      <c r="B135" s="323"/>
      <c r="C135" s="278" t="s">
        <v>545</v>
      </c>
      <c r="D135" s="278"/>
      <c r="E135" s="278"/>
      <c r="F135" s="301" t="s">
        <v>526</v>
      </c>
      <c r="G135" s="278"/>
      <c r="H135" s="278" t="s">
        <v>560</v>
      </c>
      <c r="I135" s="278" t="s">
        <v>522</v>
      </c>
      <c r="J135" s="278">
        <v>50</v>
      </c>
      <c r="K135" s="326"/>
    </row>
    <row r="136" s="1" customFormat="1" ht="15" customHeight="1">
      <c r="B136" s="323"/>
      <c r="C136" s="278" t="s">
        <v>547</v>
      </c>
      <c r="D136" s="278"/>
      <c r="E136" s="278"/>
      <c r="F136" s="301" t="s">
        <v>526</v>
      </c>
      <c r="G136" s="278"/>
      <c r="H136" s="278" t="s">
        <v>560</v>
      </c>
      <c r="I136" s="278" t="s">
        <v>522</v>
      </c>
      <c r="J136" s="278">
        <v>50</v>
      </c>
      <c r="K136" s="326"/>
    </row>
    <row r="137" s="1" customFormat="1" ht="15" customHeight="1">
      <c r="B137" s="323"/>
      <c r="C137" s="278" t="s">
        <v>548</v>
      </c>
      <c r="D137" s="278"/>
      <c r="E137" s="278"/>
      <c r="F137" s="301" t="s">
        <v>526</v>
      </c>
      <c r="G137" s="278"/>
      <c r="H137" s="278" t="s">
        <v>573</v>
      </c>
      <c r="I137" s="278" t="s">
        <v>522</v>
      </c>
      <c r="J137" s="278">
        <v>255</v>
      </c>
      <c r="K137" s="326"/>
    </row>
    <row r="138" s="1" customFormat="1" ht="15" customHeight="1">
      <c r="B138" s="323"/>
      <c r="C138" s="278" t="s">
        <v>550</v>
      </c>
      <c r="D138" s="278"/>
      <c r="E138" s="278"/>
      <c r="F138" s="301" t="s">
        <v>520</v>
      </c>
      <c r="G138" s="278"/>
      <c r="H138" s="278" t="s">
        <v>574</v>
      </c>
      <c r="I138" s="278" t="s">
        <v>552</v>
      </c>
      <c r="J138" s="278"/>
      <c r="K138" s="326"/>
    </row>
    <row r="139" s="1" customFormat="1" ht="15" customHeight="1">
      <c r="B139" s="323"/>
      <c r="C139" s="278" t="s">
        <v>553</v>
      </c>
      <c r="D139" s="278"/>
      <c r="E139" s="278"/>
      <c r="F139" s="301" t="s">
        <v>520</v>
      </c>
      <c r="G139" s="278"/>
      <c r="H139" s="278" t="s">
        <v>575</v>
      </c>
      <c r="I139" s="278" t="s">
        <v>555</v>
      </c>
      <c r="J139" s="278"/>
      <c r="K139" s="326"/>
    </row>
    <row r="140" s="1" customFormat="1" ht="15" customHeight="1">
      <c r="B140" s="323"/>
      <c r="C140" s="278" t="s">
        <v>556</v>
      </c>
      <c r="D140" s="278"/>
      <c r="E140" s="278"/>
      <c r="F140" s="301" t="s">
        <v>520</v>
      </c>
      <c r="G140" s="278"/>
      <c r="H140" s="278" t="s">
        <v>556</v>
      </c>
      <c r="I140" s="278" t="s">
        <v>555</v>
      </c>
      <c r="J140" s="278"/>
      <c r="K140" s="326"/>
    </row>
    <row r="141" s="1" customFormat="1" ht="15" customHeight="1">
      <c r="B141" s="323"/>
      <c r="C141" s="278" t="s">
        <v>39</v>
      </c>
      <c r="D141" s="278"/>
      <c r="E141" s="278"/>
      <c r="F141" s="301" t="s">
        <v>520</v>
      </c>
      <c r="G141" s="278"/>
      <c r="H141" s="278" t="s">
        <v>576</v>
      </c>
      <c r="I141" s="278" t="s">
        <v>555</v>
      </c>
      <c r="J141" s="278"/>
      <c r="K141" s="326"/>
    </row>
    <row r="142" s="1" customFormat="1" ht="15" customHeight="1">
      <c r="B142" s="323"/>
      <c r="C142" s="278" t="s">
        <v>577</v>
      </c>
      <c r="D142" s="278"/>
      <c r="E142" s="278"/>
      <c r="F142" s="301" t="s">
        <v>520</v>
      </c>
      <c r="G142" s="278"/>
      <c r="H142" s="278" t="s">
        <v>578</v>
      </c>
      <c r="I142" s="278" t="s">
        <v>555</v>
      </c>
      <c r="J142" s="278"/>
      <c r="K142" s="326"/>
    </row>
    <row r="143" s="1" customFormat="1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s="1" customFormat="1" ht="18.75" customHeight="1">
      <c r="B144" s="314"/>
      <c r="C144" s="314"/>
      <c r="D144" s="314"/>
      <c r="E144" s="314"/>
      <c r="F144" s="315"/>
      <c r="G144" s="314"/>
      <c r="H144" s="314"/>
      <c r="I144" s="314"/>
      <c r="J144" s="314"/>
      <c r="K144" s="314"/>
    </row>
    <row r="145" s="1" customFormat="1" ht="18.75" customHeight="1"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</row>
    <row r="146" s="1" customFormat="1" ht="7.5" customHeight="1">
      <c r="B146" s="287"/>
      <c r="C146" s="288"/>
      <c r="D146" s="288"/>
      <c r="E146" s="288"/>
      <c r="F146" s="288"/>
      <c r="G146" s="288"/>
      <c r="H146" s="288"/>
      <c r="I146" s="288"/>
      <c r="J146" s="288"/>
      <c r="K146" s="289"/>
    </row>
    <row r="147" s="1" customFormat="1" ht="45" customHeight="1">
      <c r="B147" s="290"/>
      <c r="C147" s="291" t="s">
        <v>579</v>
      </c>
      <c r="D147" s="291"/>
      <c r="E147" s="291"/>
      <c r="F147" s="291"/>
      <c r="G147" s="291"/>
      <c r="H147" s="291"/>
      <c r="I147" s="291"/>
      <c r="J147" s="291"/>
      <c r="K147" s="292"/>
    </row>
    <row r="148" s="1" customFormat="1" ht="17.25" customHeight="1">
      <c r="B148" s="290"/>
      <c r="C148" s="293" t="s">
        <v>514</v>
      </c>
      <c r="D148" s="293"/>
      <c r="E148" s="293"/>
      <c r="F148" s="293" t="s">
        <v>515</v>
      </c>
      <c r="G148" s="294"/>
      <c r="H148" s="293" t="s">
        <v>55</v>
      </c>
      <c r="I148" s="293" t="s">
        <v>58</v>
      </c>
      <c r="J148" s="293" t="s">
        <v>516</v>
      </c>
      <c r="K148" s="292"/>
    </row>
    <row r="149" s="1" customFormat="1" ht="17.25" customHeight="1">
      <c r="B149" s="290"/>
      <c r="C149" s="295" t="s">
        <v>517</v>
      </c>
      <c r="D149" s="295"/>
      <c r="E149" s="295"/>
      <c r="F149" s="296" t="s">
        <v>518</v>
      </c>
      <c r="G149" s="297"/>
      <c r="H149" s="295"/>
      <c r="I149" s="295"/>
      <c r="J149" s="295" t="s">
        <v>519</v>
      </c>
      <c r="K149" s="292"/>
    </row>
    <row r="150" s="1" customFormat="1" ht="5.25" customHeight="1">
      <c r="B150" s="303"/>
      <c r="C150" s="298"/>
      <c r="D150" s="298"/>
      <c r="E150" s="298"/>
      <c r="F150" s="298"/>
      <c r="G150" s="299"/>
      <c r="H150" s="298"/>
      <c r="I150" s="298"/>
      <c r="J150" s="298"/>
      <c r="K150" s="326"/>
    </row>
    <row r="151" s="1" customFormat="1" ht="15" customHeight="1">
      <c r="B151" s="303"/>
      <c r="C151" s="330" t="s">
        <v>523</v>
      </c>
      <c r="D151" s="278"/>
      <c r="E151" s="278"/>
      <c r="F151" s="331" t="s">
        <v>520</v>
      </c>
      <c r="G151" s="278"/>
      <c r="H151" s="330" t="s">
        <v>560</v>
      </c>
      <c r="I151" s="330" t="s">
        <v>522</v>
      </c>
      <c r="J151" s="330">
        <v>120</v>
      </c>
      <c r="K151" s="326"/>
    </row>
    <row r="152" s="1" customFormat="1" ht="15" customHeight="1">
      <c r="B152" s="303"/>
      <c r="C152" s="330" t="s">
        <v>569</v>
      </c>
      <c r="D152" s="278"/>
      <c r="E152" s="278"/>
      <c r="F152" s="331" t="s">
        <v>520</v>
      </c>
      <c r="G152" s="278"/>
      <c r="H152" s="330" t="s">
        <v>580</v>
      </c>
      <c r="I152" s="330" t="s">
        <v>522</v>
      </c>
      <c r="J152" s="330" t="s">
        <v>571</v>
      </c>
      <c r="K152" s="326"/>
    </row>
    <row r="153" s="1" customFormat="1" ht="15" customHeight="1">
      <c r="B153" s="303"/>
      <c r="C153" s="330" t="s">
        <v>86</v>
      </c>
      <c r="D153" s="278"/>
      <c r="E153" s="278"/>
      <c r="F153" s="331" t="s">
        <v>520</v>
      </c>
      <c r="G153" s="278"/>
      <c r="H153" s="330" t="s">
        <v>581</v>
      </c>
      <c r="I153" s="330" t="s">
        <v>522</v>
      </c>
      <c r="J153" s="330" t="s">
        <v>571</v>
      </c>
      <c r="K153" s="326"/>
    </row>
    <row r="154" s="1" customFormat="1" ht="15" customHeight="1">
      <c r="B154" s="303"/>
      <c r="C154" s="330" t="s">
        <v>525</v>
      </c>
      <c r="D154" s="278"/>
      <c r="E154" s="278"/>
      <c r="F154" s="331" t="s">
        <v>526</v>
      </c>
      <c r="G154" s="278"/>
      <c r="H154" s="330" t="s">
        <v>560</v>
      </c>
      <c r="I154" s="330" t="s">
        <v>522</v>
      </c>
      <c r="J154" s="330">
        <v>50</v>
      </c>
      <c r="K154" s="326"/>
    </row>
    <row r="155" s="1" customFormat="1" ht="15" customHeight="1">
      <c r="B155" s="303"/>
      <c r="C155" s="330" t="s">
        <v>528</v>
      </c>
      <c r="D155" s="278"/>
      <c r="E155" s="278"/>
      <c r="F155" s="331" t="s">
        <v>520</v>
      </c>
      <c r="G155" s="278"/>
      <c r="H155" s="330" t="s">
        <v>560</v>
      </c>
      <c r="I155" s="330" t="s">
        <v>530</v>
      </c>
      <c r="J155" s="330"/>
      <c r="K155" s="326"/>
    </row>
    <row r="156" s="1" customFormat="1" ht="15" customHeight="1">
      <c r="B156" s="303"/>
      <c r="C156" s="330" t="s">
        <v>539</v>
      </c>
      <c r="D156" s="278"/>
      <c r="E156" s="278"/>
      <c r="F156" s="331" t="s">
        <v>526</v>
      </c>
      <c r="G156" s="278"/>
      <c r="H156" s="330" t="s">
        <v>560</v>
      </c>
      <c r="I156" s="330" t="s">
        <v>522</v>
      </c>
      <c r="J156" s="330">
        <v>50</v>
      </c>
      <c r="K156" s="326"/>
    </row>
    <row r="157" s="1" customFormat="1" ht="15" customHeight="1">
      <c r="B157" s="303"/>
      <c r="C157" s="330" t="s">
        <v>547</v>
      </c>
      <c r="D157" s="278"/>
      <c r="E157" s="278"/>
      <c r="F157" s="331" t="s">
        <v>526</v>
      </c>
      <c r="G157" s="278"/>
      <c r="H157" s="330" t="s">
        <v>560</v>
      </c>
      <c r="I157" s="330" t="s">
        <v>522</v>
      </c>
      <c r="J157" s="330">
        <v>50</v>
      </c>
      <c r="K157" s="326"/>
    </row>
    <row r="158" s="1" customFormat="1" ht="15" customHeight="1">
      <c r="B158" s="303"/>
      <c r="C158" s="330" t="s">
        <v>545</v>
      </c>
      <c r="D158" s="278"/>
      <c r="E158" s="278"/>
      <c r="F158" s="331" t="s">
        <v>526</v>
      </c>
      <c r="G158" s="278"/>
      <c r="H158" s="330" t="s">
        <v>560</v>
      </c>
      <c r="I158" s="330" t="s">
        <v>522</v>
      </c>
      <c r="J158" s="330">
        <v>50</v>
      </c>
      <c r="K158" s="326"/>
    </row>
    <row r="159" s="1" customFormat="1" ht="15" customHeight="1">
      <c r="B159" s="303"/>
      <c r="C159" s="330" t="s">
        <v>101</v>
      </c>
      <c r="D159" s="278"/>
      <c r="E159" s="278"/>
      <c r="F159" s="331" t="s">
        <v>520</v>
      </c>
      <c r="G159" s="278"/>
      <c r="H159" s="330" t="s">
        <v>582</v>
      </c>
      <c r="I159" s="330" t="s">
        <v>522</v>
      </c>
      <c r="J159" s="330" t="s">
        <v>583</v>
      </c>
      <c r="K159" s="326"/>
    </row>
    <row r="160" s="1" customFormat="1" ht="15" customHeight="1">
      <c r="B160" s="303"/>
      <c r="C160" s="330" t="s">
        <v>584</v>
      </c>
      <c r="D160" s="278"/>
      <c r="E160" s="278"/>
      <c r="F160" s="331" t="s">
        <v>520</v>
      </c>
      <c r="G160" s="278"/>
      <c r="H160" s="330" t="s">
        <v>585</v>
      </c>
      <c r="I160" s="330" t="s">
        <v>555</v>
      </c>
      <c r="J160" s="330"/>
      <c r="K160" s="326"/>
    </row>
    <row r="161" s="1" customFormat="1" ht="15" customHeight="1">
      <c r="B161" s="332"/>
      <c r="C161" s="333"/>
      <c r="D161" s="333"/>
      <c r="E161" s="333"/>
      <c r="F161" s="333"/>
      <c r="G161" s="333"/>
      <c r="H161" s="333"/>
      <c r="I161" s="333"/>
      <c r="J161" s="333"/>
      <c r="K161" s="334"/>
    </row>
    <row r="162" s="1" customFormat="1" ht="18.75" customHeight="1">
      <c r="B162" s="314"/>
      <c r="C162" s="324"/>
      <c r="D162" s="324"/>
      <c r="E162" s="324"/>
      <c r="F162" s="335"/>
      <c r="G162" s="324"/>
      <c r="H162" s="324"/>
      <c r="I162" s="324"/>
      <c r="J162" s="324"/>
      <c r="K162" s="314"/>
    </row>
    <row r="163" s="1" customFormat="1" ht="18.75" customHeight="1">
      <c r="B163" s="314"/>
      <c r="C163" s="324"/>
      <c r="D163" s="324"/>
      <c r="E163" s="324"/>
      <c r="F163" s="335"/>
      <c r="G163" s="324"/>
      <c r="H163" s="324"/>
      <c r="I163" s="324"/>
      <c r="J163" s="324"/>
      <c r="K163" s="314"/>
    </row>
    <row r="164" s="1" customFormat="1" ht="18.75" customHeight="1">
      <c r="B164" s="314"/>
      <c r="C164" s="324"/>
      <c r="D164" s="324"/>
      <c r="E164" s="324"/>
      <c r="F164" s="335"/>
      <c r="G164" s="324"/>
      <c r="H164" s="324"/>
      <c r="I164" s="324"/>
      <c r="J164" s="324"/>
      <c r="K164" s="314"/>
    </row>
    <row r="165" s="1" customFormat="1" ht="18.75" customHeight="1">
      <c r="B165" s="314"/>
      <c r="C165" s="324"/>
      <c r="D165" s="324"/>
      <c r="E165" s="324"/>
      <c r="F165" s="335"/>
      <c r="G165" s="324"/>
      <c r="H165" s="324"/>
      <c r="I165" s="324"/>
      <c r="J165" s="324"/>
      <c r="K165" s="314"/>
    </row>
    <row r="166" s="1" customFormat="1" ht="18.75" customHeight="1">
      <c r="B166" s="314"/>
      <c r="C166" s="324"/>
      <c r="D166" s="324"/>
      <c r="E166" s="324"/>
      <c r="F166" s="335"/>
      <c r="G166" s="324"/>
      <c r="H166" s="324"/>
      <c r="I166" s="324"/>
      <c r="J166" s="324"/>
      <c r="K166" s="314"/>
    </row>
    <row r="167" s="1" customFormat="1" ht="18.75" customHeight="1">
      <c r="B167" s="314"/>
      <c r="C167" s="324"/>
      <c r="D167" s="324"/>
      <c r="E167" s="324"/>
      <c r="F167" s="335"/>
      <c r="G167" s="324"/>
      <c r="H167" s="324"/>
      <c r="I167" s="324"/>
      <c r="J167" s="324"/>
      <c r="K167" s="314"/>
    </row>
    <row r="168" s="1" customFormat="1" ht="18.75" customHeight="1">
      <c r="B168" s="314"/>
      <c r="C168" s="324"/>
      <c r="D168" s="324"/>
      <c r="E168" s="324"/>
      <c r="F168" s="335"/>
      <c r="G168" s="324"/>
      <c r="H168" s="324"/>
      <c r="I168" s="324"/>
      <c r="J168" s="324"/>
      <c r="K168" s="314"/>
    </row>
    <row r="169" s="1" customFormat="1" ht="18.75" customHeight="1">
      <c r="B169" s="286"/>
      <c r="C169" s="286"/>
      <c r="D169" s="286"/>
      <c r="E169" s="286"/>
      <c r="F169" s="286"/>
      <c r="G169" s="286"/>
      <c r="H169" s="286"/>
      <c r="I169" s="286"/>
      <c r="J169" s="286"/>
      <c r="K169" s="286"/>
    </row>
    <row r="170" s="1" customFormat="1" ht="7.5" customHeight="1">
      <c r="B170" s="265"/>
      <c r="C170" s="266"/>
      <c r="D170" s="266"/>
      <c r="E170" s="266"/>
      <c r="F170" s="266"/>
      <c r="G170" s="266"/>
      <c r="H170" s="266"/>
      <c r="I170" s="266"/>
      <c r="J170" s="266"/>
      <c r="K170" s="267"/>
    </row>
    <row r="171" s="1" customFormat="1" ht="45" customHeight="1">
      <c r="B171" s="268"/>
      <c r="C171" s="269" t="s">
        <v>586</v>
      </c>
      <c r="D171" s="269"/>
      <c r="E171" s="269"/>
      <c r="F171" s="269"/>
      <c r="G171" s="269"/>
      <c r="H171" s="269"/>
      <c r="I171" s="269"/>
      <c r="J171" s="269"/>
      <c r="K171" s="270"/>
    </row>
    <row r="172" s="1" customFormat="1" ht="17.25" customHeight="1">
      <c r="B172" s="268"/>
      <c r="C172" s="293" t="s">
        <v>514</v>
      </c>
      <c r="D172" s="293"/>
      <c r="E172" s="293"/>
      <c r="F172" s="293" t="s">
        <v>515</v>
      </c>
      <c r="G172" s="336"/>
      <c r="H172" s="337" t="s">
        <v>55</v>
      </c>
      <c r="I172" s="337" t="s">
        <v>58</v>
      </c>
      <c r="J172" s="293" t="s">
        <v>516</v>
      </c>
      <c r="K172" s="270"/>
    </row>
    <row r="173" s="1" customFormat="1" ht="17.25" customHeight="1">
      <c r="B173" s="271"/>
      <c r="C173" s="295" t="s">
        <v>517</v>
      </c>
      <c r="D173" s="295"/>
      <c r="E173" s="295"/>
      <c r="F173" s="296" t="s">
        <v>518</v>
      </c>
      <c r="G173" s="338"/>
      <c r="H173" s="339"/>
      <c r="I173" s="339"/>
      <c r="J173" s="295" t="s">
        <v>519</v>
      </c>
      <c r="K173" s="273"/>
    </row>
    <row r="174" s="1" customFormat="1" ht="5.25" customHeight="1">
      <c r="B174" s="303"/>
      <c r="C174" s="298"/>
      <c r="D174" s="298"/>
      <c r="E174" s="298"/>
      <c r="F174" s="298"/>
      <c r="G174" s="299"/>
      <c r="H174" s="298"/>
      <c r="I174" s="298"/>
      <c r="J174" s="298"/>
      <c r="K174" s="326"/>
    </row>
    <row r="175" s="1" customFormat="1" ht="15" customHeight="1">
      <c r="B175" s="303"/>
      <c r="C175" s="278" t="s">
        <v>523</v>
      </c>
      <c r="D175" s="278"/>
      <c r="E175" s="278"/>
      <c r="F175" s="301" t="s">
        <v>520</v>
      </c>
      <c r="G175" s="278"/>
      <c r="H175" s="278" t="s">
        <v>560</v>
      </c>
      <c r="I175" s="278" t="s">
        <v>522</v>
      </c>
      <c r="J175" s="278">
        <v>120</v>
      </c>
      <c r="K175" s="326"/>
    </row>
    <row r="176" s="1" customFormat="1" ht="15" customHeight="1">
      <c r="B176" s="303"/>
      <c r="C176" s="278" t="s">
        <v>569</v>
      </c>
      <c r="D176" s="278"/>
      <c r="E176" s="278"/>
      <c r="F176" s="301" t="s">
        <v>520</v>
      </c>
      <c r="G176" s="278"/>
      <c r="H176" s="278" t="s">
        <v>570</v>
      </c>
      <c r="I176" s="278" t="s">
        <v>522</v>
      </c>
      <c r="J176" s="278" t="s">
        <v>571</v>
      </c>
      <c r="K176" s="326"/>
    </row>
    <row r="177" s="1" customFormat="1" ht="15" customHeight="1">
      <c r="B177" s="303"/>
      <c r="C177" s="278" t="s">
        <v>86</v>
      </c>
      <c r="D177" s="278"/>
      <c r="E177" s="278"/>
      <c r="F177" s="301" t="s">
        <v>520</v>
      </c>
      <c r="G177" s="278"/>
      <c r="H177" s="278" t="s">
        <v>587</v>
      </c>
      <c r="I177" s="278" t="s">
        <v>522</v>
      </c>
      <c r="J177" s="278" t="s">
        <v>571</v>
      </c>
      <c r="K177" s="326"/>
    </row>
    <row r="178" s="1" customFormat="1" ht="15" customHeight="1">
      <c r="B178" s="303"/>
      <c r="C178" s="278" t="s">
        <v>525</v>
      </c>
      <c r="D178" s="278"/>
      <c r="E178" s="278"/>
      <c r="F178" s="301" t="s">
        <v>526</v>
      </c>
      <c r="G178" s="278"/>
      <c r="H178" s="278" t="s">
        <v>587</v>
      </c>
      <c r="I178" s="278" t="s">
        <v>522</v>
      </c>
      <c r="J178" s="278">
        <v>50</v>
      </c>
      <c r="K178" s="326"/>
    </row>
    <row r="179" s="1" customFormat="1" ht="15" customHeight="1">
      <c r="B179" s="303"/>
      <c r="C179" s="278" t="s">
        <v>528</v>
      </c>
      <c r="D179" s="278"/>
      <c r="E179" s="278"/>
      <c r="F179" s="301" t="s">
        <v>520</v>
      </c>
      <c r="G179" s="278"/>
      <c r="H179" s="278" t="s">
        <v>587</v>
      </c>
      <c r="I179" s="278" t="s">
        <v>530</v>
      </c>
      <c r="J179" s="278"/>
      <c r="K179" s="326"/>
    </row>
    <row r="180" s="1" customFormat="1" ht="15" customHeight="1">
      <c r="B180" s="303"/>
      <c r="C180" s="278" t="s">
        <v>539</v>
      </c>
      <c r="D180" s="278"/>
      <c r="E180" s="278"/>
      <c r="F180" s="301" t="s">
        <v>526</v>
      </c>
      <c r="G180" s="278"/>
      <c r="H180" s="278" t="s">
        <v>587</v>
      </c>
      <c r="I180" s="278" t="s">
        <v>522</v>
      </c>
      <c r="J180" s="278">
        <v>50</v>
      </c>
      <c r="K180" s="326"/>
    </row>
    <row r="181" s="1" customFormat="1" ht="15" customHeight="1">
      <c r="B181" s="303"/>
      <c r="C181" s="278" t="s">
        <v>547</v>
      </c>
      <c r="D181" s="278"/>
      <c r="E181" s="278"/>
      <c r="F181" s="301" t="s">
        <v>526</v>
      </c>
      <c r="G181" s="278"/>
      <c r="H181" s="278" t="s">
        <v>587</v>
      </c>
      <c r="I181" s="278" t="s">
        <v>522</v>
      </c>
      <c r="J181" s="278">
        <v>50</v>
      </c>
      <c r="K181" s="326"/>
    </row>
    <row r="182" s="1" customFormat="1" ht="15" customHeight="1">
      <c r="B182" s="303"/>
      <c r="C182" s="278" t="s">
        <v>545</v>
      </c>
      <c r="D182" s="278"/>
      <c r="E182" s="278"/>
      <c r="F182" s="301" t="s">
        <v>526</v>
      </c>
      <c r="G182" s="278"/>
      <c r="H182" s="278" t="s">
        <v>587</v>
      </c>
      <c r="I182" s="278" t="s">
        <v>522</v>
      </c>
      <c r="J182" s="278">
        <v>50</v>
      </c>
      <c r="K182" s="326"/>
    </row>
    <row r="183" s="1" customFormat="1" ht="15" customHeight="1">
      <c r="B183" s="303"/>
      <c r="C183" s="278" t="s">
        <v>106</v>
      </c>
      <c r="D183" s="278"/>
      <c r="E183" s="278"/>
      <c r="F183" s="301" t="s">
        <v>520</v>
      </c>
      <c r="G183" s="278"/>
      <c r="H183" s="278" t="s">
        <v>588</v>
      </c>
      <c r="I183" s="278" t="s">
        <v>589</v>
      </c>
      <c r="J183" s="278"/>
      <c r="K183" s="326"/>
    </row>
    <row r="184" s="1" customFormat="1" ht="15" customHeight="1">
      <c r="B184" s="303"/>
      <c r="C184" s="278" t="s">
        <v>58</v>
      </c>
      <c r="D184" s="278"/>
      <c r="E184" s="278"/>
      <c r="F184" s="301" t="s">
        <v>520</v>
      </c>
      <c r="G184" s="278"/>
      <c r="H184" s="278" t="s">
        <v>590</v>
      </c>
      <c r="I184" s="278" t="s">
        <v>591</v>
      </c>
      <c r="J184" s="278">
        <v>1</v>
      </c>
      <c r="K184" s="326"/>
    </row>
    <row r="185" s="1" customFormat="1" ht="15" customHeight="1">
      <c r="B185" s="303"/>
      <c r="C185" s="278" t="s">
        <v>54</v>
      </c>
      <c r="D185" s="278"/>
      <c r="E185" s="278"/>
      <c r="F185" s="301" t="s">
        <v>520</v>
      </c>
      <c r="G185" s="278"/>
      <c r="H185" s="278" t="s">
        <v>592</v>
      </c>
      <c r="I185" s="278" t="s">
        <v>522</v>
      </c>
      <c r="J185" s="278">
        <v>20</v>
      </c>
      <c r="K185" s="326"/>
    </row>
    <row r="186" s="1" customFormat="1" ht="15" customHeight="1">
      <c r="B186" s="303"/>
      <c r="C186" s="278" t="s">
        <v>55</v>
      </c>
      <c r="D186" s="278"/>
      <c r="E186" s="278"/>
      <c r="F186" s="301" t="s">
        <v>520</v>
      </c>
      <c r="G186" s="278"/>
      <c r="H186" s="278" t="s">
        <v>593</v>
      </c>
      <c r="I186" s="278" t="s">
        <v>522</v>
      </c>
      <c r="J186" s="278">
        <v>255</v>
      </c>
      <c r="K186" s="326"/>
    </row>
    <row r="187" s="1" customFormat="1" ht="15" customHeight="1">
      <c r="B187" s="303"/>
      <c r="C187" s="278" t="s">
        <v>107</v>
      </c>
      <c r="D187" s="278"/>
      <c r="E187" s="278"/>
      <c r="F187" s="301" t="s">
        <v>520</v>
      </c>
      <c r="G187" s="278"/>
      <c r="H187" s="278" t="s">
        <v>484</v>
      </c>
      <c r="I187" s="278" t="s">
        <v>522</v>
      </c>
      <c r="J187" s="278">
        <v>10</v>
      </c>
      <c r="K187" s="326"/>
    </row>
    <row r="188" s="1" customFormat="1" ht="15" customHeight="1">
      <c r="B188" s="303"/>
      <c r="C188" s="278" t="s">
        <v>108</v>
      </c>
      <c r="D188" s="278"/>
      <c r="E188" s="278"/>
      <c r="F188" s="301" t="s">
        <v>520</v>
      </c>
      <c r="G188" s="278"/>
      <c r="H188" s="278" t="s">
        <v>594</v>
      </c>
      <c r="I188" s="278" t="s">
        <v>555</v>
      </c>
      <c r="J188" s="278"/>
      <c r="K188" s="326"/>
    </row>
    <row r="189" s="1" customFormat="1" ht="15" customHeight="1">
      <c r="B189" s="303"/>
      <c r="C189" s="278" t="s">
        <v>595</v>
      </c>
      <c r="D189" s="278"/>
      <c r="E189" s="278"/>
      <c r="F189" s="301" t="s">
        <v>520</v>
      </c>
      <c r="G189" s="278"/>
      <c r="H189" s="278" t="s">
        <v>596</v>
      </c>
      <c r="I189" s="278" t="s">
        <v>555</v>
      </c>
      <c r="J189" s="278"/>
      <c r="K189" s="326"/>
    </row>
    <row r="190" s="1" customFormat="1" ht="15" customHeight="1">
      <c r="B190" s="303"/>
      <c r="C190" s="278" t="s">
        <v>584</v>
      </c>
      <c r="D190" s="278"/>
      <c r="E190" s="278"/>
      <c r="F190" s="301" t="s">
        <v>520</v>
      </c>
      <c r="G190" s="278"/>
      <c r="H190" s="278" t="s">
        <v>597</v>
      </c>
      <c r="I190" s="278" t="s">
        <v>555</v>
      </c>
      <c r="J190" s="278"/>
      <c r="K190" s="326"/>
    </row>
    <row r="191" s="1" customFormat="1" ht="15" customHeight="1">
      <c r="B191" s="303"/>
      <c r="C191" s="278" t="s">
        <v>110</v>
      </c>
      <c r="D191" s="278"/>
      <c r="E191" s="278"/>
      <c r="F191" s="301" t="s">
        <v>526</v>
      </c>
      <c r="G191" s="278"/>
      <c r="H191" s="278" t="s">
        <v>598</v>
      </c>
      <c r="I191" s="278" t="s">
        <v>522</v>
      </c>
      <c r="J191" s="278">
        <v>50</v>
      </c>
      <c r="K191" s="326"/>
    </row>
    <row r="192" s="1" customFormat="1" ht="15" customHeight="1">
      <c r="B192" s="303"/>
      <c r="C192" s="278" t="s">
        <v>599</v>
      </c>
      <c r="D192" s="278"/>
      <c r="E192" s="278"/>
      <c r="F192" s="301" t="s">
        <v>526</v>
      </c>
      <c r="G192" s="278"/>
      <c r="H192" s="278" t="s">
        <v>600</v>
      </c>
      <c r="I192" s="278" t="s">
        <v>601</v>
      </c>
      <c r="J192" s="278"/>
      <c r="K192" s="326"/>
    </row>
    <row r="193" s="1" customFormat="1" ht="15" customHeight="1">
      <c r="B193" s="303"/>
      <c r="C193" s="278" t="s">
        <v>602</v>
      </c>
      <c r="D193" s="278"/>
      <c r="E193" s="278"/>
      <c r="F193" s="301" t="s">
        <v>526</v>
      </c>
      <c r="G193" s="278"/>
      <c r="H193" s="278" t="s">
        <v>603</v>
      </c>
      <c r="I193" s="278" t="s">
        <v>601</v>
      </c>
      <c r="J193" s="278"/>
      <c r="K193" s="326"/>
    </row>
    <row r="194" s="1" customFormat="1" ht="15" customHeight="1">
      <c r="B194" s="303"/>
      <c r="C194" s="278" t="s">
        <v>604</v>
      </c>
      <c r="D194" s="278"/>
      <c r="E194" s="278"/>
      <c r="F194" s="301" t="s">
        <v>526</v>
      </c>
      <c r="G194" s="278"/>
      <c r="H194" s="278" t="s">
        <v>605</v>
      </c>
      <c r="I194" s="278" t="s">
        <v>601</v>
      </c>
      <c r="J194" s="278"/>
      <c r="K194" s="326"/>
    </row>
    <row r="195" s="1" customFormat="1" ht="15" customHeight="1">
      <c r="B195" s="303"/>
      <c r="C195" s="340" t="s">
        <v>606</v>
      </c>
      <c r="D195" s="278"/>
      <c r="E195" s="278"/>
      <c r="F195" s="301" t="s">
        <v>526</v>
      </c>
      <c r="G195" s="278"/>
      <c r="H195" s="278" t="s">
        <v>607</v>
      </c>
      <c r="I195" s="278" t="s">
        <v>608</v>
      </c>
      <c r="J195" s="341" t="s">
        <v>609</v>
      </c>
      <c r="K195" s="326"/>
    </row>
    <row r="196" s="1" customFormat="1" ht="15" customHeight="1">
      <c r="B196" s="303"/>
      <c r="C196" s="340" t="s">
        <v>43</v>
      </c>
      <c r="D196" s="278"/>
      <c r="E196" s="278"/>
      <c r="F196" s="301" t="s">
        <v>520</v>
      </c>
      <c r="G196" s="278"/>
      <c r="H196" s="275" t="s">
        <v>610</v>
      </c>
      <c r="I196" s="278" t="s">
        <v>611</v>
      </c>
      <c r="J196" s="278"/>
      <c r="K196" s="326"/>
    </row>
    <row r="197" s="1" customFormat="1" ht="15" customHeight="1">
      <c r="B197" s="303"/>
      <c r="C197" s="340" t="s">
        <v>612</v>
      </c>
      <c r="D197" s="278"/>
      <c r="E197" s="278"/>
      <c r="F197" s="301" t="s">
        <v>520</v>
      </c>
      <c r="G197" s="278"/>
      <c r="H197" s="278" t="s">
        <v>613</v>
      </c>
      <c r="I197" s="278" t="s">
        <v>555</v>
      </c>
      <c r="J197" s="278"/>
      <c r="K197" s="326"/>
    </row>
    <row r="198" s="1" customFormat="1" ht="15" customHeight="1">
      <c r="B198" s="303"/>
      <c r="C198" s="340" t="s">
        <v>614</v>
      </c>
      <c r="D198" s="278"/>
      <c r="E198" s="278"/>
      <c r="F198" s="301" t="s">
        <v>520</v>
      </c>
      <c r="G198" s="278"/>
      <c r="H198" s="278" t="s">
        <v>615</v>
      </c>
      <c r="I198" s="278" t="s">
        <v>555</v>
      </c>
      <c r="J198" s="278"/>
      <c r="K198" s="326"/>
    </row>
    <row r="199" s="1" customFormat="1" ht="15" customHeight="1">
      <c r="B199" s="303"/>
      <c r="C199" s="340" t="s">
        <v>616</v>
      </c>
      <c r="D199" s="278"/>
      <c r="E199" s="278"/>
      <c r="F199" s="301" t="s">
        <v>526</v>
      </c>
      <c r="G199" s="278"/>
      <c r="H199" s="278" t="s">
        <v>617</v>
      </c>
      <c r="I199" s="278" t="s">
        <v>555</v>
      </c>
      <c r="J199" s="278"/>
      <c r="K199" s="326"/>
    </row>
    <row r="200" s="1" customFormat="1" ht="15" customHeight="1">
      <c r="B200" s="332"/>
      <c r="C200" s="342"/>
      <c r="D200" s="333"/>
      <c r="E200" s="333"/>
      <c r="F200" s="333"/>
      <c r="G200" s="333"/>
      <c r="H200" s="333"/>
      <c r="I200" s="333"/>
      <c r="J200" s="333"/>
      <c r="K200" s="334"/>
    </row>
    <row r="201" s="1" customFormat="1" ht="18.75" customHeight="1">
      <c r="B201" s="314"/>
      <c r="C201" s="324"/>
      <c r="D201" s="324"/>
      <c r="E201" s="324"/>
      <c r="F201" s="335"/>
      <c r="G201" s="324"/>
      <c r="H201" s="324"/>
      <c r="I201" s="324"/>
      <c r="J201" s="324"/>
      <c r="K201" s="314"/>
    </row>
    <row r="202" s="1" customFormat="1" ht="18.75" customHeight="1">
      <c r="B202" s="286"/>
      <c r="C202" s="286"/>
      <c r="D202" s="286"/>
      <c r="E202" s="286"/>
      <c r="F202" s="286"/>
      <c r="G202" s="286"/>
      <c r="H202" s="286"/>
      <c r="I202" s="286"/>
      <c r="J202" s="286"/>
      <c r="K202" s="286"/>
    </row>
    <row r="203" s="1" customFormat="1" ht="13.5">
      <c r="B203" s="265"/>
      <c r="C203" s="266"/>
      <c r="D203" s="266"/>
      <c r="E203" s="266"/>
      <c r="F203" s="266"/>
      <c r="G203" s="266"/>
      <c r="H203" s="266"/>
      <c r="I203" s="266"/>
      <c r="J203" s="266"/>
      <c r="K203" s="267"/>
    </row>
    <row r="204" s="1" customFormat="1" ht="21" customHeight="1">
      <c r="B204" s="268"/>
      <c r="C204" s="269" t="s">
        <v>618</v>
      </c>
      <c r="D204" s="269"/>
      <c r="E204" s="269"/>
      <c r="F204" s="269"/>
      <c r="G204" s="269"/>
      <c r="H204" s="269"/>
      <c r="I204" s="269"/>
      <c r="J204" s="269"/>
      <c r="K204" s="270"/>
    </row>
    <row r="205" s="1" customFormat="1" ht="25.5" customHeight="1">
      <c r="B205" s="268"/>
      <c r="C205" s="343" t="s">
        <v>619</v>
      </c>
      <c r="D205" s="343"/>
      <c r="E205" s="343"/>
      <c r="F205" s="343" t="s">
        <v>620</v>
      </c>
      <c r="G205" s="344"/>
      <c r="H205" s="343" t="s">
        <v>621</v>
      </c>
      <c r="I205" s="343"/>
      <c r="J205" s="343"/>
      <c r="K205" s="270"/>
    </row>
    <row r="206" s="1" customFormat="1" ht="5.25" customHeight="1">
      <c r="B206" s="303"/>
      <c r="C206" s="298"/>
      <c r="D206" s="298"/>
      <c r="E206" s="298"/>
      <c r="F206" s="298"/>
      <c r="G206" s="324"/>
      <c r="H206" s="298"/>
      <c r="I206" s="298"/>
      <c r="J206" s="298"/>
      <c r="K206" s="326"/>
    </row>
    <row r="207" s="1" customFormat="1" ht="15" customHeight="1">
      <c r="B207" s="303"/>
      <c r="C207" s="278" t="s">
        <v>611</v>
      </c>
      <c r="D207" s="278"/>
      <c r="E207" s="278"/>
      <c r="F207" s="301" t="s">
        <v>44</v>
      </c>
      <c r="G207" s="278"/>
      <c r="H207" s="278" t="s">
        <v>622</v>
      </c>
      <c r="I207" s="278"/>
      <c r="J207" s="278"/>
      <c r="K207" s="326"/>
    </row>
    <row r="208" s="1" customFormat="1" ht="15" customHeight="1">
      <c r="B208" s="303"/>
      <c r="C208" s="278"/>
      <c r="D208" s="278"/>
      <c r="E208" s="278"/>
      <c r="F208" s="301" t="s">
        <v>45</v>
      </c>
      <c r="G208" s="278"/>
      <c r="H208" s="278" t="s">
        <v>623</v>
      </c>
      <c r="I208" s="278"/>
      <c r="J208" s="278"/>
      <c r="K208" s="326"/>
    </row>
    <row r="209" s="1" customFormat="1" ht="15" customHeight="1">
      <c r="B209" s="303"/>
      <c r="C209" s="278"/>
      <c r="D209" s="278"/>
      <c r="E209" s="278"/>
      <c r="F209" s="301" t="s">
        <v>48</v>
      </c>
      <c r="G209" s="278"/>
      <c r="H209" s="278" t="s">
        <v>624</v>
      </c>
      <c r="I209" s="278"/>
      <c r="J209" s="278"/>
      <c r="K209" s="326"/>
    </row>
    <row r="210" s="1" customFormat="1" ht="15" customHeight="1">
      <c r="B210" s="303"/>
      <c r="C210" s="278"/>
      <c r="D210" s="278"/>
      <c r="E210" s="278"/>
      <c r="F210" s="301" t="s">
        <v>46</v>
      </c>
      <c r="G210" s="278"/>
      <c r="H210" s="278" t="s">
        <v>625</v>
      </c>
      <c r="I210" s="278"/>
      <c r="J210" s="278"/>
      <c r="K210" s="326"/>
    </row>
    <row r="211" s="1" customFormat="1" ht="15" customHeight="1">
      <c r="B211" s="303"/>
      <c r="C211" s="278"/>
      <c r="D211" s="278"/>
      <c r="E211" s="278"/>
      <c r="F211" s="301" t="s">
        <v>47</v>
      </c>
      <c r="G211" s="278"/>
      <c r="H211" s="278" t="s">
        <v>626</v>
      </c>
      <c r="I211" s="278"/>
      <c r="J211" s="278"/>
      <c r="K211" s="326"/>
    </row>
    <row r="212" s="1" customFormat="1" ht="15" customHeight="1">
      <c r="B212" s="303"/>
      <c r="C212" s="278"/>
      <c r="D212" s="278"/>
      <c r="E212" s="278"/>
      <c r="F212" s="301"/>
      <c r="G212" s="278"/>
      <c r="H212" s="278"/>
      <c r="I212" s="278"/>
      <c r="J212" s="278"/>
      <c r="K212" s="326"/>
    </row>
    <row r="213" s="1" customFormat="1" ht="15" customHeight="1">
      <c r="B213" s="303"/>
      <c r="C213" s="278" t="s">
        <v>567</v>
      </c>
      <c r="D213" s="278"/>
      <c r="E213" s="278"/>
      <c r="F213" s="301" t="s">
        <v>79</v>
      </c>
      <c r="G213" s="278"/>
      <c r="H213" s="278" t="s">
        <v>627</v>
      </c>
      <c r="I213" s="278"/>
      <c r="J213" s="278"/>
      <c r="K213" s="326"/>
    </row>
    <row r="214" s="1" customFormat="1" ht="15" customHeight="1">
      <c r="B214" s="303"/>
      <c r="C214" s="278"/>
      <c r="D214" s="278"/>
      <c r="E214" s="278"/>
      <c r="F214" s="301" t="s">
        <v>466</v>
      </c>
      <c r="G214" s="278"/>
      <c r="H214" s="278" t="s">
        <v>467</v>
      </c>
      <c r="I214" s="278"/>
      <c r="J214" s="278"/>
      <c r="K214" s="326"/>
    </row>
    <row r="215" s="1" customFormat="1" ht="15" customHeight="1">
      <c r="B215" s="303"/>
      <c r="C215" s="278"/>
      <c r="D215" s="278"/>
      <c r="E215" s="278"/>
      <c r="F215" s="301" t="s">
        <v>464</v>
      </c>
      <c r="G215" s="278"/>
      <c r="H215" s="278" t="s">
        <v>628</v>
      </c>
      <c r="I215" s="278"/>
      <c r="J215" s="278"/>
      <c r="K215" s="326"/>
    </row>
    <row r="216" s="1" customFormat="1" ht="15" customHeight="1">
      <c r="B216" s="345"/>
      <c r="C216" s="278"/>
      <c r="D216" s="278"/>
      <c r="E216" s="278"/>
      <c r="F216" s="301" t="s">
        <v>92</v>
      </c>
      <c r="G216" s="340"/>
      <c r="H216" s="330" t="s">
        <v>468</v>
      </c>
      <c r="I216" s="330"/>
      <c r="J216" s="330"/>
      <c r="K216" s="346"/>
    </row>
    <row r="217" s="1" customFormat="1" ht="15" customHeight="1">
      <c r="B217" s="345"/>
      <c r="C217" s="278"/>
      <c r="D217" s="278"/>
      <c r="E217" s="278"/>
      <c r="F217" s="301" t="s">
        <v>118</v>
      </c>
      <c r="G217" s="340"/>
      <c r="H217" s="330" t="s">
        <v>629</v>
      </c>
      <c r="I217" s="330"/>
      <c r="J217" s="330"/>
      <c r="K217" s="346"/>
    </row>
    <row r="218" s="1" customFormat="1" ht="15" customHeight="1">
      <c r="B218" s="345"/>
      <c r="C218" s="278"/>
      <c r="D218" s="278"/>
      <c r="E218" s="278"/>
      <c r="F218" s="301"/>
      <c r="G218" s="340"/>
      <c r="H218" s="330"/>
      <c r="I218" s="330"/>
      <c r="J218" s="330"/>
      <c r="K218" s="346"/>
    </row>
    <row r="219" s="1" customFormat="1" ht="15" customHeight="1">
      <c r="B219" s="345"/>
      <c r="C219" s="278" t="s">
        <v>591</v>
      </c>
      <c r="D219" s="278"/>
      <c r="E219" s="278"/>
      <c r="F219" s="301">
        <v>1</v>
      </c>
      <c r="G219" s="340"/>
      <c r="H219" s="330" t="s">
        <v>630</v>
      </c>
      <c r="I219" s="330"/>
      <c r="J219" s="330"/>
      <c r="K219" s="346"/>
    </row>
    <row r="220" s="1" customFormat="1" ht="15" customHeight="1">
      <c r="B220" s="345"/>
      <c r="C220" s="278"/>
      <c r="D220" s="278"/>
      <c r="E220" s="278"/>
      <c r="F220" s="301">
        <v>2</v>
      </c>
      <c r="G220" s="340"/>
      <c r="H220" s="330" t="s">
        <v>631</v>
      </c>
      <c r="I220" s="330"/>
      <c r="J220" s="330"/>
      <c r="K220" s="346"/>
    </row>
    <row r="221" s="1" customFormat="1" ht="15" customHeight="1">
      <c r="B221" s="345"/>
      <c r="C221" s="278"/>
      <c r="D221" s="278"/>
      <c r="E221" s="278"/>
      <c r="F221" s="301">
        <v>3</v>
      </c>
      <c r="G221" s="340"/>
      <c r="H221" s="330" t="s">
        <v>632</v>
      </c>
      <c r="I221" s="330"/>
      <c r="J221" s="330"/>
      <c r="K221" s="346"/>
    </row>
    <row r="222" s="1" customFormat="1" ht="15" customHeight="1">
      <c r="B222" s="345"/>
      <c r="C222" s="278"/>
      <c r="D222" s="278"/>
      <c r="E222" s="278"/>
      <c r="F222" s="301">
        <v>4</v>
      </c>
      <c r="G222" s="340"/>
      <c r="H222" s="330" t="s">
        <v>633</v>
      </c>
      <c r="I222" s="330"/>
      <c r="J222" s="330"/>
      <c r="K222" s="346"/>
    </row>
    <row r="223" s="1" customFormat="1" ht="12.75" customHeight="1">
      <c r="B223" s="347"/>
      <c r="C223" s="348"/>
      <c r="D223" s="348"/>
      <c r="E223" s="348"/>
      <c r="F223" s="348"/>
      <c r="G223" s="348"/>
      <c r="H223" s="348"/>
      <c r="I223" s="348"/>
      <c r="J223" s="348"/>
      <c r="K223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Kotasková Jana</dc:creator>
  <cp:lastModifiedBy>Kotasková Jana</cp:lastModifiedBy>
  <dcterms:created xsi:type="dcterms:W3CDTF">2023-04-06T10:50:46Z</dcterms:created>
  <dcterms:modified xsi:type="dcterms:W3CDTF">2023-04-06T10:50:52Z</dcterms:modified>
</cp:coreProperties>
</file>